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bb.sharepoint.com/teams/ElectrificationCommonPlatform-Operations/Shared Documents/Operations Global/Documentation/ABB Ability enabled products and systems/"/>
    </mc:Choice>
  </mc:AlternateContent>
  <xr:revisionPtr revIDLastSave="470" documentId="8_{D7F5C845-0249-42A2-BDC5-572DA3DA4A3B}" xr6:coauthVersionLast="47" xr6:coauthVersionMax="47" xr10:uidLastSave="{F0472686-808E-4FA7-B5F1-D28C957DC87D}"/>
  <bookViews>
    <workbookView xWindow="-108" yWindow="-108" windowWidth="23256" windowHeight="12456" xr2:uid="{00000000-000D-0000-FFFF-FFFF00000000}"/>
  </bookViews>
  <sheets>
    <sheet name="1st Sheet" sheetId="21" r:id="rId1"/>
    <sheet name="ABB connectable devices" sheetId="15" r:id="rId2"/>
    <sheet name="REF615-620 Scaling calculator" sheetId="19" r:id="rId3"/>
    <sheet name="SWICOM configuration calculator" sheetId="20" r:id="rId4"/>
  </sheets>
  <definedNames>
    <definedName name="_xlnm._FilterDatabase" localSheetId="1" hidden="1">'ABB connectable devices'!$A$2:$AN$98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9" l="1"/>
  <c r="G12" i="19"/>
  <c r="C19" i="19"/>
  <c r="G19" i="19"/>
  <c r="F27" i="19"/>
  <c r="F28" i="19"/>
  <c r="G28" i="19" s="1"/>
  <c r="F34" i="19"/>
  <c r="F35" i="19" s="1"/>
  <c r="F40" i="19"/>
  <c r="F42" i="19"/>
  <c r="F43" i="19"/>
  <c r="F44" i="19"/>
  <c r="G35" i="19" l="1"/>
  <c r="F36" i="19"/>
  <c r="F37" i="19" s="1"/>
  <c r="F29" i="19"/>
  <c r="F30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tc={A6973318-0366-4B7B-8258-7F3064722148}</author>
  </authors>
  <commentList>
    <comment ref="D96" authorId="0" shapeId="0" xr:uid="{A6973318-0366-4B7B-8258-7F3064722148}">
      <text>
        <t>[Threaded comment]
Your version of Excel allows you to read this threaded comment; however, any edits to it will get removed if the file is opened in a newer version of Excel. Learn more: https://go.microsoft.com/fwlink/?linkid=870924
Comment:
    Available in Q4'23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Luca Cavalli</author>
  </authors>
  <commentList>
    <comment ref="B7" authorId="0" shapeId="0" xr:uid="{88E50476-5AC0-4E7D-879C-15DE00EF3797}">
      <text>
        <r>
          <rPr>
            <sz val="9"/>
            <color indexed="81"/>
            <rFont val="ABBvoice"/>
            <family val="2"/>
          </rPr>
          <t>PCM600 -&gt; go to the REF -&gt; right-click -&gt; Communication Management -&gt; select Modbus 
Search the Current registers (138, 139, 140)
Copy the "Primary Factor in Use" value
DEFAULT = No</t>
        </r>
      </text>
    </comment>
    <comment ref="F7" authorId="0" shapeId="0" xr:uid="{97B7E6FD-0B3C-4378-AD48-28027DDAF8A7}">
      <text>
        <r>
          <rPr>
            <sz val="9"/>
            <color indexed="81"/>
            <rFont val="ABBvoice"/>
            <family val="2"/>
          </rPr>
          <t>PCM600 -&gt; go to the REF -&gt; right-click -&gt; Communication Management -&gt; select Modbus 
Search the Voltage registers (152,153,154 and 155,156,157)
Copy the "Primary Factor in Use" value
DEFAULT = No</t>
        </r>
      </text>
    </comment>
    <comment ref="B8" authorId="0" shapeId="0" xr:uid="{2FFCC7D7-D152-4433-B89F-748B61ECAEAA}">
      <text>
        <r>
          <rPr>
            <sz val="9"/>
            <color indexed="81"/>
            <rFont val="ABBvoice"/>
            <family val="2"/>
          </rPr>
          <t xml:space="preserve">PCM600 -&gt; go to the REF -&gt; IED Configuration -&gt; Configuration -&gt; Analog Inputs -&gt; Parameter Setting
Copy the Primary Current value
</t>
        </r>
      </text>
    </comment>
    <comment ref="F8" authorId="0" shapeId="0" xr:uid="{8DDE4751-FC33-42C5-8088-C27261D4667A}">
      <text>
        <r>
          <rPr>
            <sz val="9"/>
            <color indexed="81"/>
            <rFont val="ABBvoice"/>
            <family val="2"/>
          </rPr>
          <t>PCM600 -&gt; go to the REF -&gt; IED Configuration -&gt; Configuration -&gt; Analog Inputs -&gt; Parameter Setting
Copy the Primary Voltage value</t>
        </r>
      </text>
    </comment>
    <comment ref="B9" authorId="0" shapeId="0" xr:uid="{2D58E0B3-AC5D-4E88-A215-8A6226846171}">
      <text>
        <r>
          <rPr>
            <sz val="9"/>
            <color indexed="81"/>
            <rFont val="ABBvoice"/>
            <family val="2"/>
          </rPr>
          <t>PCM600 -&gt; go to the REF -&gt; right-click -&gt; Communication Management -&gt; select Modbus 
Search the Current registers (138, 139, 140)
Copy the "Scale Factor" value
DEFAULT = 1000</t>
        </r>
      </text>
    </comment>
    <comment ref="F9" authorId="0" shapeId="0" xr:uid="{7C31A9E8-6BCC-46DB-8125-4D9872118D48}">
      <text>
        <r>
          <rPr>
            <sz val="9"/>
            <color indexed="81"/>
            <rFont val="ABBvoice"/>
            <family val="2"/>
          </rPr>
          <t>PCM600 -&gt; go to the REF -&gt; right-click -&gt; Communication Management -&gt; select Modbus 
Search the Voltage registers (152,153,154 and 155,156,157)
Copy the "Scale factor" value
DEFAULT = 1000</t>
        </r>
      </text>
    </comment>
    <comment ref="B10" authorId="0" shapeId="0" xr:uid="{B94FC509-5F9B-43D7-9E0A-3E349E37134E}">
      <text>
        <r>
          <rPr>
            <sz val="9"/>
            <color indexed="81"/>
            <rFont val="ABBvoice"/>
            <family val="2"/>
          </rPr>
          <t>The offset value must be 0.</t>
        </r>
      </text>
    </comment>
    <comment ref="F10" authorId="0" shapeId="0" xr:uid="{2DC4425C-7ACD-4F97-9188-3EEF609779E6}">
      <text>
        <r>
          <rPr>
            <sz val="9"/>
            <color indexed="81"/>
            <rFont val="ABBvoice"/>
            <family val="2"/>
          </rPr>
          <t>The offset value must be 0.</t>
        </r>
      </text>
    </comment>
    <comment ref="B16" authorId="0" shapeId="0" xr:uid="{E39A503F-A70C-4411-92EC-BCD94381577B}">
      <text>
        <r>
          <rPr>
            <sz val="9"/>
            <color indexed="81"/>
            <rFont val="ABBvoice"/>
            <family val="2"/>
          </rPr>
          <t>The Primary Scale factor in use is not relevant.</t>
        </r>
      </text>
    </comment>
    <comment ref="F16" authorId="0" shapeId="0" xr:uid="{E5AD55DC-8FEC-43CF-8A11-463ADFBA48AB}">
      <text>
        <r>
          <rPr>
            <sz val="9"/>
            <color indexed="81"/>
            <rFont val="Tahoma"/>
            <family val="2"/>
          </rPr>
          <t>The Primary Scale factor in use is not relevant.</t>
        </r>
      </text>
    </comment>
  </commentList>
</comments>
</file>

<file path=xl/sharedStrings.xml><?xml version="1.0" encoding="utf-8"?>
<sst xmlns="http://schemas.openxmlformats.org/spreadsheetml/2006/main" count="1621" uniqueCount="366">
  <si>
    <t>PREPARED</t>
  </si>
  <si>
    <t>STATUS</t>
  </si>
  <si>
    <t>SECURITY LEVEL</t>
  </si>
  <si>
    <t>Published</t>
  </si>
  <si>
    <t>Public</t>
  </si>
  <si>
    <t>APPROVED</t>
  </si>
  <si>
    <t>DOCUMENT KIND</t>
  </si>
  <si>
    <t>Technical specification</t>
  </si>
  <si>
    <t>TITLE</t>
  </si>
  <si>
    <t xml:space="preserve">ABB AbilityTM - Electrification connectable devices </t>
  </si>
  <si>
    <t>OWNING ORGANIZATION</t>
  </si>
  <si>
    <t>DOCUMENT ID</t>
  </si>
  <si>
    <t>REV.</t>
  </si>
  <si>
    <t>LANG.</t>
  </si>
  <si>
    <t>9AKK107991A2811</t>
  </si>
  <si>
    <t>W</t>
  </si>
  <si>
    <t>EN</t>
  </si>
  <si>
    <t>Revision</t>
  </si>
  <si>
    <t>Sheet</t>
  </si>
  <si>
    <t>Description</t>
  </si>
  <si>
    <t>Date
Dept./Name</t>
  </si>
  <si>
    <t>N</t>
  </si>
  <si>
    <t>Added special notes
Compatibility matix updated</t>
  </si>
  <si>
    <t>Oct. 20th 2022</t>
  </si>
  <si>
    <t>O</t>
  </si>
  <si>
    <t>Added e-kit PLC device
Updated UPS section
Added specific FW compatibility for each gateway model
Added specific compatibility column for EL Industrial Gateway Local View</t>
  </si>
  <si>
    <t>Dec. 1st 2022</t>
  </si>
  <si>
    <t>P</t>
  </si>
  <si>
    <t>Removed support for Digital Inputs and Temperarure in the E-Kit PLC compatibility</t>
  </si>
  <si>
    <t>Dec. 7th 2022</t>
  </si>
  <si>
    <t>Q</t>
  </si>
  <si>
    <t>Added PSTX
Added M4M 2X
Updated E-Kit</t>
  </si>
  <si>
    <t>Jan. 31st 2023</t>
  </si>
  <si>
    <t>R</t>
  </si>
  <si>
    <t>Added CPX-C
Updated EQMatic notes
Updates SCU100 notes
Added Device Application scope</t>
  </si>
  <si>
    <t>March. 1st 2023</t>
  </si>
  <si>
    <t>S</t>
  </si>
  <si>
    <t>Added CM-UFD M22M/M31M/M33M/M34M</t>
  </si>
  <si>
    <t>March. 27th 2023</t>
  </si>
  <si>
    <t>T</t>
  </si>
  <si>
    <t>List of UPS has been consolidated
Minor fixes</t>
  </si>
  <si>
    <t>July. 18th 2023</t>
  </si>
  <si>
    <t>U</t>
  </si>
  <si>
    <t>CM-UFD M22 and M34 removed
Updated M31M/M33M/M34M compatibility with Ekip Com Hub and Ekip E-Hub</t>
  </si>
  <si>
    <t>August, 22nd 2023</t>
  </si>
  <si>
    <t>V</t>
  </si>
  <si>
    <t>Updated EQ Matic compatibility. FW 2.4.62 for EQ Matic Modbus is now required (click for the release notes)</t>
  </si>
  <si>
    <t>September, 25th 2023</t>
  </si>
  <si>
    <r>
      <rPr>
        <sz val="8"/>
        <color rgb="FF000000"/>
        <rFont val="ABBvoice"/>
      </rPr>
      <t xml:space="preserve">Update the list of devices supported by Asset Manager
</t>
    </r>
    <r>
      <rPr>
        <b/>
        <sz val="8"/>
        <color rgb="FF000000"/>
        <rFont val="ABBvoice"/>
      </rPr>
      <t>Please contact global-el.operations.digital@abb.com before starting any SWICOM related project</t>
    </r>
  </si>
  <si>
    <t>October, 25th 2023</t>
  </si>
  <si>
    <t>ABB</t>
  </si>
  <si>
    <t>Device</t>
  </si>
  <si>
    <t>Electronic Unit</t>
  </si>
  <si>
    <t>Additional modules
 and communication</t>
  </si>
  <si>
    <t>Firmware</t>
  </si>
  <si>
    <t>Device Application</t>
  </si>
  <si>
    <t>Notes</t>
  </si>
  <si>
    <t>Automatic Discovery</t>
  </si>
  <si>
    <t>Ekip Com Hub</t>
  </si>
  <si>
    <t>E-Hub 2.0</t>
  </si>
  <si>
    <t>ABB Ability ELIG Cloud</t>
  </si>
  <si>
    <t>ABB Ability ELIG Local View</t>
  </si>
  <si>
    <t>MyRemoteCare Gateway</t>
  </si>
  <si>
    <t>Currents</t>
  </si>
  <si>
    <t xml:space="preserve">Voltages </t>
  </si>
  <si>
    <t>Frequency</t>
  </si>
  <si>
    <t>Power</t>
  </si>
  <si>
    <t>Energy</t>
  </si>
  <si>
    <t>Power factor</t>
  </si>
  <si>
    <t>Max I and P values</t>
  </si>
  <si>
    <t>Measure history</t>
  </si>
  <si>
    <t>Power quality</t>
  </si>
  <si>
    <t>Temperatures</t>
  </si>
  <si>
    <t>Total Number of operations</t>
  </si>
  <si>
    <t>Number of trips</t>
  </si>
  <si>
    <t>Number of trip tests</t>
  </si>
  <si>
    <t>Contact wear</t>
  </si>
  <si>
    <t>Number of Manual Operations</t>
  </si>
  <si>
    <t>Protection alarms</t>
  </si>
  <si>
    <t>Diagnostic alarms</t>
  </si>
  <si>
    <t>Busbar temperature monitoring</t>
  </si>
  <si>
    <t>Circuit Breaker joints temperature monitoring</t>
  </si>
  <si>
    <t>Cable joints temperature monitoring</t>
  </si>
  <si>
    <t>Circuit Breaker open/close coil monitoring</t>
  </si>
  <si>
    <t>Circuit Breaker angle and position monitoring</t>
  </si>
  <si>
    <t>Switchgear Partial Discharge Monitoring</t>
  </si>
  <si>
    <t>Device Information</t>
  </si>
  <si>
    <t>State information (open/close, alarms)</t>
  </si>
  <si>
    <t>Pulse meters</t>
  </si>
  <si>
    <t>Analog meters or inputs</t>
  </si>
  <si>
    <t>Molded case</t>
  </si>
  <si>
    <t>Tmax XT</t>
  </si>
  <si>
    <t>EKIP LSI, LSIG</t>
  </si>
  <si>
    <t>Ekip COM</t>
  </si>
  <si>
    <t>All versions</t>
  </si>
  <si>
    <t>Energy Manager</t>
  </si>
  <si>
    <t>x</t>
  </si>
  <si>
    <t>EKIP M-LRIU</t>
  </si>
  <si>
    <t>Ekip E</t>
  </si>
  <si>
    <t>T4</t>
  </si>
  <si>
    <t>PR222DS/PD</t>
  </si>
  <si>
    <t>AUX-E</t>
  </si>
  <si>
    <t>PR223DS</t>
  </si>
  <si>
    <t>VM10</t>
  </si>
  <si>
    <t>T5</t>
  </si>
  <si>
    <t>Ekip E (+COM)</t>
  </si>
  <si>
    <t>T6</t>
  </si>
  <si>
    <t>T7</t>
  </si>
  <si>
    <t>PR332</t>
  </si>
  <si>
    <t>PR330/DM</t>
  </si>
  <si>
    <t>PR330/DM + PR330/V</t>
  </si>
  <si>
    <t>XT2</t>
  </si>
  <si>
    <t>Touch Measuring / Hi Touch</t>
  </si>
  <si>
    <t>Modbus RTU / TCP</t>
  </si>
  <si>
    <t>03.00.40
3.22</t>
  </si>
  <si>
    <t>XT4</t>
  </si>
  <si>
    <t>XT5</t>
  </si>
  <si>
    <t>XT7</t>
  </si>
  <si>
    <t>- Predictive maintenance supported via Asset Manager with the LV CB health add-on</t>
  </si>
  <si>
    <t>Airc Circuit Breaker</t>
  </si>
  <si>
    <t>New Emax</t>
  </si>
  <si>
    <t>PR122</t>
  </si>
  <si>
    <t>PR120/DM</t>
  </si>
  <si>
    <t>PR120/DM + PR120/V</t>
  </si>
  <si>
    <t>PR123</t>
  </si>
  <si>
    <t>Emax 2</t>
  </si>
  <si>
    <t>Ekip Touch</t>
  </si>
  <si>
    <t>Ekip Supply + Ekip COM Modbus</t>
  </si>
  <si>
    <t>2.24.03
2.44 TCP / 1.19 RTU</t>
  </si>
  <si>
    <t>Ekip Supply + Ekip COM Modbus
+ Ekip Measuring</t>
  </si>
  <si>
    <t>Ekip Hi Touch</t>
  </si>
  <si>
    <t>Ekip G-Touch</t>
  </si>
  <si>
    <t>External Trip Unit</t>
  </si>
  <si>
    <t>Ekip UP</t>
  </si>
  <si>
    <t>Ekip UP Monitor</t>
  </si>
  <si>
    <t>Ekip COM Modbus</t>
  </si>
  <si>
    <t>Ekip UP Protect /
Protect+ / Control+</t>
  </si>
  <si>
    <t>Ekip UP+</t>
  </si>
  <si>
    <t>3.22
3.23 TCP / 2.32 RTU</t>
  </si>
  <si>
    <t>Switches and fusegear</t>
  </si>
  <si>
    <t>TruONE ATS</t>
  </si>
  <si>
    <t>Level 3 controls (LCD)</t>
  </si>
  <si>
    <t>OXEA1 power supply
 + Ekip COM Modbus</t>
  </si>
  <si>
    <t>1.01.02
2.44 TCP / 1.19 RTU</t>
  </si>
  <si>
    <t>Level 4 controls (Touch)</t>
  </si>
  <si>
    <t>ITS2</t>
  </si>
  <si>
    <t>Modbus RTU</t>
  </si>
  <si>
    <t>ITS2.1</t>
  </si>
  <si>
    <t>Digital inputs interface</t>
  </si>
  <si>
    <t>Ekip Signalling MODBUS TCP</t>
  </si>
  <si>
    <t>through digital inputs</t>
  </si>
  <si>
    <t>Modbus TCP</t>
  </si>
  <si>
    <t>Meters</t>
  </si>
  <si>
    <t>EQ Meters</t>
  </si>
  <si>
    <t>A41, A43, A44</t>
  </si>
  <si>
    <t>A1.19.0</t>
  </si>
  <si>
    <t>- EQ Meter Steel series do not provide Reactive Power, Reactive Energy and non-istantaneous Power Factor</t>
  </si>
  <si>
    <t>B23, B24</t>
  </si>
  <si>
    <t>B1.28.0</t>
  </si>
  <si>
    <t>B21</t>
  </si>
  <si>
    <t>B10.12.0</t>
  </si>
  <si>
    <t>M1M</t>
  </si>
  <si>
    <t>M1M 15</t>
  </si>
  <si>
    <t>1.1.03 or newer</t>
  </si>
  <si>
    <t>M1M 20</t>
  </si>
  <si>
    <t>M1M 30</t>
  </si>
  <si>
    <t>- I/O module is not supported yet</t>
  </si>
  <si>
    <t>M2M</t>
  </si>
  <si>
    <t>2.2.6</t>
  </si>
  <si>
    <t>2.2.5</t>
  </si>
  <si>
    <t>M4M</t>
  </si>
  <si>
    <t>1.3.10</t>
  </si>
  <si>
    <t>M4M 2X</t>
  </si>
  <si>
    <t>2.6.14</t>
  </si>
  <si>
    <t>CMS700</t>
  </si>
  <si>
    <t>Upstream: Modbus TCP
Downstream: N/A</t>
  </si>
  <si>
    <t>InSite Pro M/SCU100</t>
  </si>
  <si>
    <t>Upstream: Modbus TCP
Downstream: Modbus RTU</t>
  </si>
  <si>
    <t>1.1.0</t>
  </si>
  <si>
    <r>
      <t xml:space="preserve">- New features introduced with FW 1.3.0+  are </t>
    </r>
    <r>
      <rPr>
        <i/>
        <sz val="11"/>
        <color rgb="FF000000"/>
        <rFont val="Calibri"/>
        <family val="2"/>
      </rPr>
      <t>not</t>
    </r>
    <r>
      <rPr>
        <sz val="11"/>
        <color rgb="FF000000"/>
        <rFont val="Calibri"/>
        <family val="2"/>
      </rPr>
      <t xml:space="preserve"> supported</t>
    </r>
    <r>
      <rPr>
        <sz val="11"/>
        <color rgb="FF000000"/>
        <rFont val="Calibri"/>
        <family val="2"/>
      </rPr>
      <t xml:space="preserve">
- eOVR modules are </t>
    </r>
    <r>
      <rPr>
        <i/>
        <sz val="11"/>
        <color rgb="FF000000"/>
        <rFont val="Calibri"/>
        <family val="2"/>
      </rPr>
      <t xml:space="preserve">not </t>
    </r>
    <r>
      <rPr>
        <sz val="11"/>
        <color rgb="FF000000"/>
        <rFont val="Calibri"/>
        <family val="2"/>
      </rPr>
      <t>supported
- EQ Meter Steel series are not supported as connected devices</t>
    </r>
  </si>
  <si>
    <t>EQMatic</t>
  </si>
  <si>
    <t>QA/S 3.16.1</t>
  </si>
  <si>
    <t>Upstream: Modbus TCP
Downstream: M-Bus</t>
  </si>
  <si>
    <t>3.0.0</t>
  </si>
  <si>
    <r>
      <t xml:space="preserve">- "KNX" variant </t>
    </r>
    <r>
      <rPr>
        <i/>
        <sz val="11"/>
        <rFont val="Calibri"/>
        <family val="2"/>
      </rPr>
      <t>not</t>
    </r>
    <r>
      <rPr>
        <sz val="11"/>
        <rFont val="Calibri"/>
        <family val="2"/>
      </rPr>
      <t xml:space="preserve"> supported
</t>
    </r>
    <r>
      <rPr>
        <i/>
        <sz val="11"/>
        <rFont val="Calibri"/>
        <family val="2"/>
      </rPr>
      <t>- FW updates from older versions might require a new commissioning</t>
    </r>
  </si>
  <si>
    <r>
      <t>x</t>
    </r>
    <r>
      <rPr>
        <vertAlign val="superscript"/>
        <sz val="11"/>
        <rFont val="Calibri"/>
        <family val="2"/>
        <scheme val="minor"/>
      </rPr>
      <t>1</t>
    </r>
  </si>
  <si>
    <t>QA/S 4.16.1</t>
  </si>
  <si>
    <t>2.4.62</t>
  </si>
  <si>
    <t>PLC for third party
device integration</t>
  </si>
  <si>
    <t>E-Kit</t>
  </si>
  <si>
    <t>PM5630</t>
  </si>
  <si>
    <t>Upstream: Modbus TCP
Downstream: Modbus TCP and RTU</t>
  </si>
  <si>
    <t>1.0.5.0</t>
  </si>
  <si>
    <t>- The list of pre-defined teplates for device integration is available via
https://library.abb.com/d/1SDH002226A1001
- Third party devices integarion requires
 a System Integrator</t>
  </si>
  <si>
    <r>
      <t>x</t>
    </r>
    <r>
      <rPr>
        <vertAlign val="superscript"/>
        <sz val="11"/>
        <color theme="1"/>
        <rFont val="Calibri"/>
        <family val="2"/>
        <scheme val="minor"/>
      </rPr>
      <t>1</t>
    </r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</si>
  <si>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</si>
  <si>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t>Feeder Protection Relay</t>
  </si>
  <si>
    <t>REF615</t>
  </si>
  <si>
    <t>5.0 FP1 or newer</t>
  </si>
  <si>
    <r>
      <t xml:space="preserve">- Modbus RTU is </t>
    </r>
    <r>
      <rPr>
        <i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supported
- Reboot required after enabling Modbus TCP</t>
    </r>
  </si>
  <si>
    <t>REF620</t>
  </si>
  <si>
    <t>2.0 FP1 or newer</t>
  </si>
  <si>
    <t>REF 5xx</t>
  </si>
  <si>
    <t>REF 542 PLUS</t>
  </si>
  <si>
    <t>Specific Configuration is 
Required</t>
  </si>
  <si>
    <t>- Required Modbus map available via
https://library.abb.com/d/9AKK108467A5485</t>
  </si>
  <si>
    <t>Grid feeding monitoring relay</t>
  </si>
  <si>
    <t>CM-UFD</t>
  </si>
  <si>
    <t>M22M</t>
  </si>
  <si>
    <t>1.0.3</t>
  </si>
  <si>
    <t>- Firmware 1.1.x not supported</t>
  </si>
  <si>
    <t>M31M/M33M</t>
  </si>
  <si>
    <t>1.1.2</t>
  </si>
  <si>
    <t>M34M</t>
  </si>
  <si>
    <t>Arc protection relay</t>
  </si>
  <si>
    <t>TVOC-2</t>
  </si>
  <si>
    <t>X</t>
  </si>
  <si>
    <t>Smart Monitoring Relay</t>
  </si>
  <si>
    <t xml:space="preserve">CM-TCN.012 </t>
  </si>
  <si>
    <t>2.0.1</t>
  </si>
  <si>
    <t>Motor controller</t>
  </si>
  <si>
    <t>UMC 100.3</t>
  </si>
  <si>
    <t>Modbus TCP via
PNU32 card
MTQ22 card</t>
  </si>
  <si>
    <t>3.0.9</t>
  </si>
  <si>
    <t>- Ekip Com Hub supports PNU32 only</t>
  </si>
  <si>
    <t>Safety Switch</t>
  </si>
  <si>
    <t>Panduit Smart
 Safety Switch</t>
  </si>
  <si>
    <t>Modbus TCP via 
Network Module</t>
  </si>
  <si>
    <t>1.0.1 for network module
0.0.18 for AVT</t>
  </si>
  <si>
    <t>- Only available for NEMA market</t>
  </si>
  <si>
    <t>Temperature monitoring</t>
  </si>
  <si>
    <t>Johar wireless
 temperature sensors</t>
  </si>
  <si>
    <t>1.19</t>
  </si>
  <si>
    <t>- Only available for CN market</t>
  </si>
  <si>
    <t>PCS</t>
  </si>
  <si>
    <t>PCS100/120</t>
  </si>
  <si>
    <t>Softstarter</t>
  </si>
  <si>
    <t>PSTX</t>
  </si>
  <si>
    <t>1.41.1</t>
  </si>
  <si>
    <t>- Only Modbus RTU is currently supported</t>
  </si>
  <si>
    <t>CPX-C</t>
  </si>
  <si>
    <t>1.00</t>
  </si>
  <si>
    <t>UPS</t>
  </si>
  <si>
    <t>PowerLine DPA IEC</t>
  </si>
  <si>
    <t xml:space="preserve">CS141 card </t>
  </si>
  <si>
    <t>2.04 for CS141
All versions for UPS</t>
  </si>
  <si>
    <t xml:space="preserve">PowerLine 33 IEC </t>
  </si>
  <si>
    <t>PowerValue 11 RT</t>
  </si>
  <si>
    <t>ConceptPower DPA IEC 400V</t>
  </si>
  <si>
    <t>CS141 card or ANC card</t>
  </si>
  <si>
    <t>2.04 for CS141
min 1.0.6 for ANC
All versions for UPS</t>
  </si>
  <si>
    <t xml:space="preserve">DPA 240 UL 415V </t>
  </si>
  <si>
    <t xml:space="preserve">DPA 250 S4 IEC 300 kW UPS </t>
  </si>
  <si>
    <t xml:space="preserve">DPA 500 IEC 100 kW UPS </t>
  </si>
  <si>
    <t xml:space="preserve">DPA 500 UL 100 kW UPS </t>
  </si>
  <si>
    <t xml:space="preserve">DPA Upscale RI IEC 10-20 kW UPS </t>
  </si>
  <si>
    <t>DPA UPSCALE ST IEC 10-200 kW UPS</t>
  </si>
  <si>
    <t xml:space="preserve">DPA UPScale ST TS8 IEC 10-120 kW UPS </t>
  </si>
  <si>
    <t>MegaFlex IEC</t>
  </si>
  <si>
    <t>ANC card</t>
  </si>
  <si>
    <t>min 1.0.6 for ANC
All versions for UPS</t>
  </si>
  <si>
    <t xml:space="preserve">PowerScale 33 IEC 400V </t>
  </si>
  <si>
    <t>2.04 for CS141, All versions for UPS</t>
  </si>
  <si>
    <t xml:space="preserve">PowerWave 33 IEC 400V </t>
  </si>
  <si>
    <t xml:space="preserve">SG Series IEC 400V </t>
  </si>
  <si>
    <t>ANC-L   or SNMP 5 card</t>
  </si>
  <si>
    <t>SG Series UL 480V</t>
  </si>
  <si>
    <t>MegaFlex UL</t>
  </si>
  <si>
    <t xml:space="preserve">TLE Series UL 480V </t>
  </si>
  <si>
    <t>PowerValue 11 RT G2</t>
  </si>
  <si>
    <t>ANC mini card</t>
  </si>
  <si>
    <t>PowerValue11 / 31 T</t>
  </si>
  <si>
    <t>CS141 card</t>
  </si>
  <si>
    <t>MV Switchgear</t>
  </si>
  <si>
    <t>SWICOM</t>
  </si>
  <si>
    <t>Upstream: Modbus TCP
Downstream: IEC61850</t>
  </si>
  <si>
    <t>2.5.3 to 2.6.x</t>
  </si>
  <si>
    <t>Asset Manager</t>
  </si>
  <si>
    <t>- Please contact global-el.operations.digital@abb.com before starting any SWICOM related project</t>
  </si>
  <si>
    <t>REF615/620 measurement scaling factory calculator for ABB Ability Energy and Asset Manager</t>
  </si>
  <si>
    <t>Fill the Yellow boxes based on your switchgear setup (Primary values) and Modbus scale factor settings as in PCM600 configuration.</t>
  </si>
  <si>
    <t>The four calculated multiplier factor values shall be set in the ABB Ability Energy and Asset Manager portal, in the specfic REF asset page -&gt; Settings page.</t>
  </si>
  <si>
    <t>Settings (PCM600) - Current measurements</t>
  </si>
  <si>
    <t>Settings (PCM600) - Voltage measurements</t>
  </si>
  <si>
    <t>Primary Scale Factor in Use</t>
  </si>
  <si>
    <t>No</t>
  </si>
  <si>
    <t>Yes</t>
  </si>
  <si>
    <t>Primary current (hide if "Yes")</t>
  </si>
  <si>
    <t>A</t>
  </si>
  <si>
    <t>Primary voltage (hide if "Yes")</t>
  </si>
  <si>
    <t>Scale Factor</t>
  </si>
  <si>
    <t>Offset</t>
  </si>
  <si>
    <t>must be 0</t>
  </si>
  <si>
    <t>Ability data model scale factor</t>
  </si>
  <si>
    <t>→</t>
  </si>
  <si>
    <t>Current Multiplier factor</t>
  </si>
  <si>
    <t>Voltage Multiplier factor</t>
  </si>
  <si>
    <t>Settings (PCM600) - Power calculation</t>
  </si>
  <si>
    <t>Settings (PCM600) - Energy calculation</t>
  </si>
  <si>
    <t>not relevant</t>
  </si>
  <si>
    <t>not considered</t>
  </si>
  <si>
    <t>Power Multiplier factor</t>
  </si>
  <si>
    <t>Energy Multiplier factor</t>
  </si>
  <si>
    <t>Test (Example)</t>
  </si>
  <si>
    <t>Test current measurement scaling</t>
  </si>
  <si>
    <t>Primary current</t>
  </si>
  <si>
    <t>REF analog input (internal)</t>
  </si>
  <si>
    <t>REF Modbus register value</t>
  </si>
  <si>
    <t>Ability value (internal)</t>
  </si>
  <si>
    <t>Current as dispalyed on cloud UI</t>
  </si>
  <si>
    <t>Test voltage measurement scaling</t>
  </si>
  <si>
    <t>Primary voltage</t>
  </si>
  <si>
    <t>kV</t>
  </si>
  <si>
    <t>Voltage as dispalyed on cloud UI</t>
  </si>
  <si>
    <t>Test power measurement scaling</t>
  </si>
  <si>
    <t>kW</t>
  </si>
  <si>
    <t>Feeder Protection and Control REF 615 - Modbus Point List Manual</t>
  </si>
  <si>
    <t>615 Series - Modbus Communication Protocol Manual</t>
  </si>
  <si>
    <t>PCM600 - Protection and control IED manager (web page)</t>
  </si>
  <si>
    <t>SWICOM's devices combinations</t>
  </si>
  <si>
    <t>Notes:</t>
  </si>
  <si>
    <t>(*) 1 Relays = 1 CB (no multi-instances)</t>
  </si>
  <si>
    <t>SWICOM support now the following relay versions: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</si>
  <si>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>REX615 4.0 (it’s required a logical block modification)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</si>
  <si>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>REX615 4.0 FP1 (it’s required a logical block modification)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</si>
  <si>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 xml:space="preserve">REX615 5.0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</si>
  <si>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 xml:space="preserve">REX615 5.0 FP1 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</si>
  <si>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 xml:space="preserve">REX620 2.0 FP1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</si>
  <si>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9.5"/>
        <color theme="1"/>
        <rFont val="ABBvoice"/>
        <family val="2"/>
      </rPr>
      <t>REX640</t>
    </r>
  </si>
  <si>
    <t>SINGLE FUNCTIONALITY</t>
  </si>
  <si>
    <t>MULTIPLE FUNCTIONALITY</t>
  </si>
  <si>
    <t>Only Temp Reader 
(SenseOr/MDC4-M/Exertherm…)</t>
  </si>
  <si>
    <t>CB Monitoring + PD Monitoring</t>
  </si>
  <si>
    <t>1 SWICOM</t>
  </si>
  <si>
    <t xml:space="preserve"> Relion relays(*) ≤ 14
&amp;
PDCOM ≤ 2</t>
  </si>
  <si>
    <t xml:space="preserve">1 SWICOM </t>
  </si>
  <si>
    <t>Up to 24 Readers</t>
  </si>
  <si>
    <r>
      <t xml:space="preserve"> SenseOr's Readers (with PD function)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12 
&amp; 
Relion relays (*)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12</t>
    </r>
  </si>
  <si>
    <t>Only PD Monitoring
 (PDCOM)</t>
  </si>
  <si>
    <t>Temp Monitoring + CB Monitoring</t>
  </si>
  <si>
    <t>Up to 3 PDCOM</t>
  </si>
  <si>
    <t>SenseOr's Readers (Temp) ≤ 12 
&amp; 
Relion relays(*) ≤ 12</t>
  </si>
  <si>
    <t>Only CB Monitoring
(Relays)</t>
  </si>
  <si>
    <t>MDC4-M (Temp) ≤ 12 
&amp; 
Relion relays(*) ≤ 12</t>
  </si>
  <si>
    <t>Up to 14 Relion relays (*)</t>
  </si>
  <si>
    <t>Temp Monitoring + PD Monitoring</t>
  </si>
  <si>
    <t>SenseOr's Readers (Temp) ≤ 24
&amp;
PDCOM ≤ 3</t>
  </si>
  <si>
    <t>Temp Monitoring + PD Monitoring + CB Monitoring (from MDC4-M)</t>
  </si>
  <si>
    <r>
      <t>MDC4-M ≤ 14 (Temp + CB Monitoring)
&amp;
PDCOM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2</t>
    </r>
  </si>
  <si>
    <t>Temp + PD Monitoring + CB Monitoring</t>
  </si>
  <si>
    <r>
      <t>Relion relays (*) ≤ 12  
&amp;
SenseOr's Readers (Temp)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12
&amp;
PDCOM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2</t>
    </r>
  </si>
  <si>
    <r>
      <t>Relion relays (*) ≤ 12 
&amp;
MDC4-M ≤12 (Temp)
&amp; 
PDCOM ≤</t>
    </r>
    <r>
      <rPr>
        <sz val="14.95"/>
        <rFont val="ABBvoice"/>
        <family val="2"/>
      </rPr>
      <t xml:space="preserve"> </t>
    </r>
    <r>
      <rPr>
        <sz val="11"/>
        <rFont val="ABBvoice"/>
        <family val="2"/>
      </rPr>
      <t>2</t>
    </r>
  </si>
  <si>
    <t>February, 5th 2024</t>
  </si>
  <si>
    <t>9AKK107991A2811 Rev X (R24Q1.1)</t>
  </si>
  <si>
    <t>M1M C20</t>
  </si>
  <si>
    <t>M1M C30</t>
  </si>
  <si>
    <t>M1M 20B</t>
  </si>
  <si>
    <t>M1M 30B</t>
  </si>
  <si>
    <t>M1M 12</t>
  </si>
  <si>
    <t>M1M 11</t>
  </si>
  <si>
    <t>M1M 10</t>
  </si>
  <si>
    <t>Update M1M and ITS2.1 compatibility list</t>
  </si>
  <si>
    <t>- I/O module is not supported yet
- Only available for CN market</t>
  </si>
  <si>
    <t>ELSP Digital Operation</t>
  </si>
  <si>
    <t>ABB Electrification Smart Power</t>
  </si>
  <si>
    <t>© Copyright 2022-2024 ABB.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</si>
</sst>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_-* #,##0\ &quot;zł&quot;_-;\-* #,##0\ &quot;zł&quot;_-;_-* &quot;-&quot;\ &quot;zł&quot;_-;_-@_-"/>
    <numFmt numFmtId="168" formatCode="_-[$$-409]* #,##0.00_ ;_-[$$-409]* \-#,##0.00\ ;_-[$$-409]* &quot;-&quot;??_ ;_-@_ "/>
    <numFmt numFmtId="169" formatCode="_-* #,##0_-;\-* #,##0_-;_-* &quot;-&quot;_-;_-@_-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36"/>
      <color rgb="FFFF0000"/>
      <name val="ABB Logo"/>
      <charset val="2"/>
    </font>
    <font>
      <b/>
      <sz val="16"/>
      <name val="ABBvoice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0"/>
      <name val="ABB Logo"/>
      <charset val="2"/>
    </font>
    <font>
      <sz val="9"/>
      <color theme="1" tint="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9"/>
      <color indexed="81"/>
      <name val="ABBvoice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ABBvoice"/>
      <family val="2"/>
    </font>
    <font>
      <sz val="11"/>
      <color rgb="FF9C5700"/>
      <name val="ABBvoice"/>
      <family val="2"/>
    </font>
    <font>
      <sz val="11"/>
      <name val="ABBvoice"/>
      <family val="2"/>
    </font>
    <font>
      <sz val="14.95"/>
      <name val="ABBvoice"/>
      <family val="2"/>
    </font>
    <font>
      <sz val="10"/>
      <color rgb="FF404040"/>
      <name val="Wingdings"/>
      <charset val="2"/>
    </font>
    <font>
      <i/>
      <sz val="11"/>
      <name val="ABBvoice"/>
      <family val="2"/>
    </font>
    <font>
      <b/>
      <i/>
      <sz val="11"/>
      <name val="ABBvoice"/>
      <family val="2"/>
    </font>
    <font>
      <sz val="7"/>
      <color theme="1"/>
      <name val="Times New Roman"/>
      <family val="1"/>
    </font>
    <font>
      <sz val="9.5"/>
      <color theme="1"/>
      <name val="ABBvoice"/>
      <family val="2"/>
    </font>
    <font>
      <b/>
      <i/>
      <sz val="16"/>
      <name val="ABBvoice"/>
      <family val="2"/>
    </font>
    <font>
      <sz val="9.5"/>
      <color theme="1"/>
      <name val="ABBvoice"/>
      <family val="2"/>
      <charset val="238"/>
    </font>
    <font>
      <sz val="9.5"/>
      <color theme="1"/>
      <name val="Calibri"/>
      <family val="2"/>
      <charset val="238"/>
      <scheme val="minor"/>
    </font>
    <font>
      <b/>
      <sz val="9.5"/>
      <color theme="1"/>
      <name val="ABBvoice"/>
      <family val="2"/>
      <charset val="238"/>
    </font>
    <font>
      <sz val="8"/>
      <color theme="1"/>
      <name val="ABBvoice"/>
      <family val="2"/>
      <charset val="238"/>
    </font>
    <font>
      <b/>
      <sz val="8"/>
      <color theme="1"/>
      <name val="ABBvoice"/>
      <family val="2"/>
      <charset val="238"/>
    </font>
    <font>
      <sz val="6"/>
      <color theme="1"/>
      <name val="ABBvoice"/>
      <family val="2"/>
      <charset val="238"/>
    </font>
    <font>
      <vertAlign val="superscript"/>
      <sz val="11"/>
      <color theme="1"/>
      <name val="Calibri"/>
      <family val="2"/>
      <scheme val="minor"/>
    </font>
    <font>
      <sz val="8"/>
      <color rgb="FF333333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ABBvoice"/>
    </font>
    <font>
      <b/>
      <sz val="8"/>
      <color rgb="FF000000"/>
      <name val="ABBvoice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8"/>
      <color rgb="FF000000"/>
      <name val="ABBvoice"/>
      <family val="2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indexed="64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/>
      <right/>
      <top/>
      <bottom style="thin">
        <color rgb="FFA9A9A9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9A9A9"/>
      </left>
      <right/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rgb="FFA9A9A9"/>
      </right>
      <top/>
      <bottom/>
      <diagonal/>
    </border>
    <border>
      <left/>
      <right/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/>
      <top style="thin">
        <color indexed="64"/>
      </top>
      <bottom style="thin">
        <color rgb="FFA9A9A9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4" fillId="2" borderId="0" applyNumberFormat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0"/>
    <xf numFmtId="9" fontId="38" fillId="0" borderId="0" applyFill="0" applyBorder="0" applyAlignment="0" applyProtection="0"/>
    <xf numFmtId="167" fontId="39" fillId="0" borderId="0" applyFill="0" applyBorder="0" applyAlignment="0" applyProtection="0"/>
    <xf numFmtId="168" fontId="38" fillId="0" borderId="0" applyFill="0" applyBorder="0" applyAlignment="0" applyProtection="0"/>
    <xf numFmtId="169" fontId="39" fillId="0" borderId="0" applyFill="0" applyBorder="0" applyAlignment="0" applyProtection="0"/>
    <xf numFmtId="164" fontId="38" fillId="0" borderId="0" applyFill="0" applyBorder="0" applyAlignment="0" applyProtection="0"/>
    <xf numFmtId="0" fontId="41" fillId="0" borderId="25">
      <alignment vertical="top" wrapText="1"/>
    </xf>
    <xf numFmtId="0" fontId="41" fillId="0" borderId="26">
      <alignment vertical="top" wrapText="1"/>
    </xf>
    <xf numFmtId="0" fontId="42" fillId="0" borderId="27">
      <alignment vertical="center"/>
    </xf>
    <xf numFmtId="0" fontId="41" fillId="0" borderId="25" applyBorder="0">
      <alignment vertical="center"/>
    </xf>
    <xf numFmtId="14" fontId="38" fillId="0" borderId="26" applyNumberFormat="0" applyBorder="0">
      <alignment vertical="center"/>
    </xf>
    <xf numFmtId="0" fontId="43" fillId="0" borderId="0" applyBorder="0">
      <alignment vertical="top"/>
    </xf>
  </cellStyleXfs>
  <cellXfs count="2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4" xfId="0" quotePrefix="1" applyNumberFormat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3" xfId="0" applyFill="1" applyBorder="1" applyAlignment="1">
      <alignment horizontal="left"/>
    </xf>
    <xf numFmtId="0" fontId="0" fillId="6" borderId="3" xfId="0" applyFill="1" applyBorder="1" applyAlignment="1">
      <alignment horizontal="right"/>
    </xf>
    <xf numFmtId="0" fontId="0" fillId="4" borderId="9" xfId="0" applyFill="1" applyBorder="1" applyAlignment="1">
      <alignment vertical="center"/>
    </xf>
    <xf numFmtId="165" fontId="0" fillId="6" borderId="0" xfId="3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16" fillId="4" borderId="11" xfId="0" applyFont="1" applyFill="1" applyBorder="1"/>
    <xf numFmtId="165" fontId="0" fillId="4" borderId="11" xfId="3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left" vertical="center" shrinkToFit="1"/>
    </xf>
    <xf numFmtId="0" fontId="0" fillId="4" borderId="3" xfId="0" applyFill="1" applyBorder="1"/>
    <xf numFmtId="165" fontId="0" fillId="4" borderId="3" xfId="3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right"/>
    </xf>
    <xf numFmtId="0" fontId="1" fillId="7" borderId="3" xfId="0" applyFont="1" applyFill="1" applyBorder="1" applyAlignment="1">
      <alignment horizontal="left"/>
    </xf>
    <xf numFmtId="164" fontId="1" fillId="8" borderId="12" xfId="3" applyFont="1" applyFill="1" applyBorder="1" applyAlignment="1">
      <alignment horizontal="center"/>
    </xf>
    <xf numFmtId="166" fontId="1" fillId="7" borderId="3" xfId="3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11" xfId="0" applyFill="1" applyBorder="1" applyAlignment="1">
      <alignment horizontal="left" vertical="center" shrinkToFit="1"/>
    </xf>
    <xf numFmtId="0" fontId="0" fillId="4" borderId="16" xfId="0" applyFill="1" applyBorder="1"/>
    <xf numFmtId="0" fontId="19" fillId="4" borderId="0" xfId="0" applyFont="1" applyFill="1"/>
    <xf numFmtId="0" fontId="0" fillId="4" borderId="17" xfId="0" applyFill="1" applyBorder="1"/>
    <xf numFmtId="0" fontId="20" fillId="4" borderId="0" xfId="0" applyFont="1" applyFill="1"/>
    <xf numFmtId="0" fontId="20" fillId="4" borderId="0" xfId="0" applyFont="1" applyFill="1" applyAlignment="1">
      <alignment horizontal="right"/>
    </xf>
    <xf numFmtId="164" fontId="20" fillId="6" borderId="0" xfId="3" applyFont="1" applyFill="1" applyBorder="1" applyAlignment="1">
      <alignment horizontal="center"/>
    </xf>
    <xf numFmtId="0" fontId="20" fillId="4" borderId="0" xfId="0" applyFont="1" applyFill="1" applyAlignment="1">
      <alignment horizontal="left"/>
    </xf>
    <xf numFmtId="166" fontId="20" fillId="4" borderId="0" xfId="3" applyNumberFormat="1" applyFont="1" applyFill="1" applyBorder="1" applyAlignment="1">
      <alignment horizontal="center"/>
    </xf>
    <xf numFmtId="165" fontId="20" fillId="4" borderId="0" xfId="3" applyNumberFormat="1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4" fontId="20" fillId="4" borderId="0" xfId="0" applyNumberFormat="1" applyFont="1" applyFill="1"/>
    <xf numFmtId="0" fontId="22" fillId="4" borderId="0" xfId="0" applyFont="1" applyFill="1" applyAlignment="1">
      <alignment horizontal="right"/>
    </xf>
    <xf numFmtId="164" fontId="22" fillId="9" borderId="0" xfId="3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23" fillId="4" borderId="0" xfId="0" applyFont="1" applyFill="1"/>
    <xf numFmtId="165" fontId="20" fillId="4" borderId="0" xfId="0" applyNumberFormat="1" applyFont="1" applyFill="1" applyAlignment="1">
      <alignment horizontal="left"/>
    </xf>
    <xf numFmtId="166" fontId="20" fillId="4" borderId="0" xfId="0" applyNumberFormat="1" applyFont="1" applyFill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0" borderId="0" xfId="0" applyAlignment="1">
      <alignment horizontal="left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27" fillId="0" borderId="0" xfId="0" applyFont="1" applyAlignment="1">
      <alignment horizontal="left" vertical="center" indent="14"/>
    </xf>
    <xf numFmtId="0" fontId="28" fillId="0" borderId="0" xfId="0" applyFont="1"/>
    <xf numFmtId="0" fontId="29" fillId="0" borderId="0" xfId="6" applyFont="1" applyFill="1" applyBorder="1" applyAlignment="1"/>
    <xf numFmtId="0" fontId="30" fillId="0" borderId="0" xfId="0" applyFont="1"/>
    <xf numFmtId="0" fontId="30" fillId="0" borderId="0" xfId="6" applyFont="1" applyFill="1" applyBorder="1" applyAlignment="1"/>
    <xf numFmtId="0" fontId="32" fillId="0" borderId="0" xfId="0" applyFont="1" applyAlignment="1">
      <alignment horizontal="left" vertical="center" indent="5"/>
    </xf>
    <xf numFmtId="0" fontId="30" fillId="0" borderId="1" xfId="0" applyFont="1" applyBorder="1" applyAlignment="1">
      <alignment horizontal="center" vertical="center"/>
    </xf>
    <xf numFmtId="0" fontId="30" fillId="0" borderId="0" xfId="6" applyFont="1" applyFill="1" applyBorder="1" applyAlignment="1">
      <alignment wrapText="1"/>
    </xf>
    <xf numFmtId="0" fontId="30" fillId="0" borderId="1" xfId="0" applyFont="1" applyBorder="1" applyAlignment="1">
      <alignment horizontal="left" vertical="center"/>
    </xf>
    <xf numFmtId="0" fontId="33" fillId="0" borderId="0" xfId="0" applyFont="1"/>
    <xf numFmtId="0" fontId="34" fillId="0" borderId="0" xfId="0" applyFont="1"/>
    <xf numFmtId="0" fontId="37" fillId="0" borderId="0" xfId="0" applyFont="1"/>
    <xf numFmtId="0" fontId="8" fillId="0" borderId="0" xfId="0" applyFont="1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/>
    </xf>
    <xf numFmtId="0" fontId="0" fillId="0" borderId="4" xfId="0" applyBorder="1"/>
    <xf numFmtId="0" fontId="1" fillId="0" borderId="7" xfId="0" applyFont="1" applyBorder="1" applyAlignment="1">
      <alignment horizontal="center" vertical="top"/>
    </xf>
    <xf numFmtId="0" fontId="38" fillId="0" borderId="0" xfId="7"/>
    <xf numFmtId="9" fontId="38" fillId="0" borderId="0" xfId="8"/>
    <xf numFmtId="167" fontId="39" fillId="0" borderId="0" xfId="9"/>
    <xf numFmtId="168" fontId="38" fillId="0" borderId="0" xfId="10"/>
    <xf numFmtId="169" fontId="39" fillId="0" borderId="0" xfId="11"/>
    <xf numFmtId="164" fontId="38" fillId="0" borderId="0" xfId="12"/>
    <xf numFmtId="0" fontId="38" fillId="0" borderId="0" xfId="7" applyAlignment="1">
      <alignment vertical="top"/>
    </xf>
    <xf numFmtId="0" fontId="41" fillId="0" borderId="25" xfId="13">
      <alignment vertical="top" wrapText="1"/>
    </xf>
    <xf numFmtId="0" fontId="41" fillId="0" borderId="25" xfId="13" applyAlignment="1">
      <alignment horizontal="center" vertical="top" wrapText="1"/>
    </xf>
    <xf numFmtId="0" fontId="41" fillId="0" borderId="26" xfId="14">
      <alignment vertical="top" wrapText="1"/>
    </xf>
    <xf numFmtId="0" fontId="41" fillId="0" borderId="26" xfId="14" applyAlignment="1">
      <alignment horizontal="center" vertical="top" wrapText="1"/>
    </xf>
    <xf numFmtId="0" fontId="38" fillId="0" borderId="0" xfId="7" applyAlignment="1">
      <alignment vertical="center"/>
    </xf>
    <xf numFmtId="0" fontId="42" fillId="0" borderId="27" xfId="15">
      <alignment vertical="center"/>
    </xf>
    <xf numFmtId="0" fontId="38" fillId="0" borderId="28" xfId="7" applyBorder="1"/>
    <xf numFmtId="0" fontId="38" fillId="0" borderId="0" xfId="17" applyNumberFormat="1" applyBorder="1">
      <alignment vertical="center"/>
    </xf>
    <xf numFmtId="0" fontId="38" fillId="0" borderId="29" xfId="17" applyNumberFormat="1" applyBorder="1" applyAlignment="1">
      <alignment horizontal="center" vertical="center"/>
    </xf>
    <xf numFmtId="0" fontId="38" fillId="0" borderId="30" xfId="17" applyNumberFormat="1" applyBorder="1" applyAlignment="1">
      <alignment horizontal="center" vertical="center"/>
    </xf>
    <xf numFmtId="0" fontId="43" fillId="0" borderId="0" xfId="18">
      <alignment vertical="top"/>
    </xf>
    <xf numFmtId="0" fontId="43" fillId="0" borderId="0" xfId="18" applyBorder="1">
      <alignment vertical="top"/>
    </xf>
    <xf numFmtId="0" fontId="43" fillId="0" borderId="30" xfId="18" applyBorder="1">
      <alignment vertical="top"/>
    </xf>
    <xf numFmtId="0" fontId="38" fillId="0" borderId="34" xfId="17" applyNumberFormat="1" applyBorder="1">
      <alignment vertical="center"/>
    </xf>
    <xf numFmtId="0" fontId="38" fillId="0" borderId="37" xfId="17" applyNumberFormat="1" applyBorder="1">
      <alignment vertical="center"/>
    </xf>
    <xf numFmtId="14" fontId="38" fillId="0" borderId="26" xfId="17" applyNumberFormat="1" applyBorder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quotePrefix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5" fillId="0" borderId="0" xfId="0" applyFont="1"/>
    <xf numFmtId="0" fontId="0" fillId="0" borderId="6" xfId="0" applyBorder="1" applyAlignment="1">
      <alignment horizontal="left" vertical="top" wrapText="1"/>
    </xf>
    <xf numFmtId="0" fontId="8" fillId="0" borderId="0" xfId="2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3" fillId="0" borderId="1" xfId="4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0" fillId="0" borderId="4" xfId="0" quotePrefix="1" applyNumberForma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vertical="top" textRotation="90"/>
    </xf>
    <xf numFmtId="0" fontId="0" fillId="0" borderId="1" xfId="0" applyBorder="1" applyAlignment="1">
      <alignment vertical="top" textRotation="90"/>
    </xf>
    <xf numFmtId="0" fontId="2" fillId="0" borderId="1" xfId="0" applyFont="1" applyBorder="1" applyAlignment="1">
      <alignment vertical="top" textRotation="90"/>
    </xf>
    <xf numFmtId="0" fontId="0" fillId="0" borderId="1" xfId="0" applyBorder="1" applyAlignment="1">
      <alignment vertical="top" textRotation="90" wrapText="1"/>
    </xf>
    <xf numFmtId="2" fontId="54" fillId="0" borderId="0" xfId="0" applyNumberFormat="1" applyFont="1"/>
    <xf numFmtId="2" fontId="55" fillId="0" borderId="1" xfId="0" applyNumberFormat="1" applyFont="1" applyBorder="1" applyAlignment="1">
      <alignment vertical="top" textRotation="90"/>
    </xf>
    <xf numFmtId="2" fontId="54" fillId="0" borderId="1" xfId="0" applyNumberFormat="1" applyFont="1" applyBorder="1" applyAlignment="1">
      <alignment horizontal="center" vertical="center"/>
    </xf>
    <xf numFmtId="2" fontId="54" fillId="0" borderId="7" xfId="0" applyNumberFormat="1" applyFont="1" applyBorder="1" applyAlignment="1">
      <alignment horizontal="center" vertical="center" wrapText="1"/>
    </xf>
    <xf numFmtId="2" fontId="54" fillId="0" borderId="1" xfId="0" applyNumberFormat="1" applyFont="1" applyBorder="1" applyAlignment="1">
      <alignment horizontal="center" vertical="center" wrapText="1"/>
    </xf>
    <xf numFmtId="2" fontId="54" fillId="0" borderId="4" xfId="0" applyNumberFormat="1" applyFont="1" applyBorder="1" applyAlignment="1">
      <alignment horizontal="center" vertical="center" wrapText="1"/>
    </xf>
    <xf numFmtId="2" fontId="54" fillId="0" borderId="2" xfId="0" applyNumberFormat="1" applyFont="1" applyBorder="1" applyAlignment="1">
      <alignment horizontal="center" vertical="center" wrapText="1"/>
    </xf>
    <xf numFmtId="0" fontId="56" fillId="0" borderId="25" xfId="13" applyFont="1">
      <alignment vertical="top" wrapText="1"/>
    </xf>
    <xf numFmtId="0" fontId="41" fillId="0" borderId="25" xfId="13">
      <alignment vertical="top" wrapText="1"/>
    </xf>
    <xf numFmtId="0" fontId="13" fillId="0" borderId="25" xfId="4" applyBorder="1" applyAlignment="1">
      <alignment vertical="top" wrapText="1"/>
    </xf>
    <xf numFmtId="0" fontId="41" fillId="0" borderId="26" xfId="14">
      <alignment vertical="top" wrapText="1"/>
    </xf>
    <xf numFmtId="0" fontId="38" fillId="0" borderId="26" xfId="17" applyNumberFormat="1" applyBorder="1">
      <alignment vertical="center"/>
    </xf>
    <xf numFmtId="0" fontId="43" fillId="0" borderId="0" xfId="18" applyBorder="1">
      <alignment vertical="top"/>
    </xf>
    <xf numFmtId="0" fontId="43" fillId="0" borderId="35" xfId="18" applyBorder="1">
      <alignment vertical="top"/>
    </xf>
    <xf numFmtId="0" fontId="43" fillId="0" borderId="32" xfId="18" applyBorder="1">
      <alignment vertical="top"/>
    </xf>
    <xf numFmtId="0" fontId="38" fillId="0" borderId="33" xfId="17" applyNumberFormat="1" applyBorder="1">
      <alignment vertical="center"/>
    </xf>
    <xf numFmtId="0" fontId="43" fillId="0" borderId="31" xfId="18" applyBorder="1">
      <alignment vertical="top"/>
    </xf>
    <xf numFmtId="0" fontId="43" fillId="0" borderId="36" xfId="18" applyBorder="1">
      <alignment vertical="top"/>
    </xf>
    <xf numFmtId="14" fontId="38" fillId="0" borderId="26" xfId="17" applyNumberFormat="1" applyBorder="1" applyAlignment="1">
      <alignment horizontal="left" vertical="center"/>
    </xf>
    <xf numFmtId="0" fontId="52" fillId="0" borderId="25" xfId="13" applyFont="1">
      <alignment vertical="top" wrapText="1"/>
    </xf>
    <xf numFmtId="0" fontId="38" fillId="0" borderId="0" xfId="7" applyAlignment="1">
      <alignment vertical="top"/>
    </xf>
    <xf numFmtId="0" fontId="42" fillId="0" borderId="27" xfId="15" applyAlignment="1">
      <alignment vertical="center" wrapText="1"/>
    </xf>
    <xf numFmtId="0" fontId="42" fillId="0" borderId="27" xfId="15">
      <alignment vertical="center"/>
    </xf>
    <xf numFmtId="0" fontId="38" fillId="0" borderId="0" xfId="17" applyNumberFormat="1" applyBorder="1">
      <alignment vertical="center"/>
    </xf>
    <xf numFmtId="0" fontId="38" fillId="0" borderId="31" xfId="17" applyNumberFormat="1" applyBorder="1">
      <alignment vertical="center"/>
    </xf>
    <xf numFmtId="0" fontId="41" fillId="0" borderId="38" xfId="14" applyBorder="1" applyAlignment="1">
      <alignment horizontal="left" vertical="top" wrapText="1"/>
    </xf>
    <xf numFmtId="0" fontId="40" fillId="0" borderId="0" xfId="7" applyFont="1" applyAlignment="1">
      <alignment vertical="top"/>
    </xf>
    <xf numFmtId="0" fontId="41" fillId="0" borderId="25" xfId="16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8" fillId="0" borderId="5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46" fillId="0" borderId="5" xfId="0" quotePrefix="1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51" fillId="0" borderId="5" xfId="0" quotePrefix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3" fillId="4" borderId="0" xfId="4" applyFill="1" applyAlignment="1">
      <alignment horizontal="left"/>
    </xf>
    <xf numFmtId="0" fontId="11" fillId="3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30" fillId="13" borderId="1" xfId="6" applyFont="1" applyFill="1" applyBorder="1" applyAlignment="1">
      <alignment horizontal="center" vertical="center" wrapText="1"/>
    </xf>
    <xf numFmtId="0" fontId="30" fillId="13" borderId="1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 wrapText="1"/>
    </xf>
    <xf numFmtId="0" fontId="30" fillId="0" borderId="3" xfId="6" applyFont="1" applyFill="1" applyBorder="1" applyAlignment="1">
      <alignment horizontal="center" vertical="center" wrapText="1"/>
    </xf>
    <xf numFmtId="0" fontId="30" fillId="0" borderId="4" xfId="6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0" fontId="30" fillId="0" borderId="2" xfId="5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13" borderId="2" xfId="6" applyFont="1" applyFill="1" applyBorder="1" applyAlignment="1">
      <alignment horizontal="center" vertical="center"/>
    </xf>
    <xf numFmtId="0" fontId="30" fillId="13" borderId="3" xfId="6" applyFont="1" applyFill="1" applyBorder="1" applyAlignment="1">
      <alignment horizontal="center" vertical="center"/>
    </xf>
    <xf numFmtId="0" fontId="30" fillId="13" borderId="4" xfId="6" applyFont="1" applyFill="1" applyBorder="1" applyAlignment="1">
      <alignment horizontal="center" vertical="center"/>
    </xf>
    <xf numFmtId="0" fontId="30" fillId="0" borderId="3" xfId="6" applyFont="1" applyFill="1" applyBorder="1" applyAlignment="1">
      <alignment horizontal="center" vertical="center"/>
    </xf>
    <xf numFmtId="0" fontId="30" fillId="0" borderId="4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/>
    </xf>
    <xf numFmtId="0" fontId="30" fillId="13" borderId="2" xfId="6" applyFont="1" applyFill="1" applyBorder="1" applyAlignment="1">
      <alignment horizontal="center"/>
    </xf>
    <xf numFmtId="0" fontId="30" fillId="13" borderId="3" xfId="6" applyFont="1" applyFill="1" applyBorder="1" applyAlignment="1">
      <alignment horizontal="center"/>
    </xf>
    <xf numFmtId="0" fontId="30" fillId="13" borderId="4" xfId="6" applyFont="1" applyFill="1" applyBorder="1" applyAlignment="1">
      <alignment horizontal="center"/>
    </xf>
  </cellXfs>
  <cellStyles count="19">
    <cellStyle name="_Meta Data Content" xfId="17" xr:uid="{7C816291-1C42-4207-8DA3-5C950CC944B5}"/>
    <cellStyle name="_Meta Data Copyright" xfId="16" xr:uid="{6FA942F3-DF47-4DA8-950E-7D6101196BC6}"/>
    <cellStyle name="_Meta Data Heading" xfId="18" xr:uid="{1AE765EF-B831-4B5C-84A2-18CCBDDE67A7}"/>
    <cellStyle name="_Revision Table Header" xfId="15" xr:uid="{0BB8FEAD-B211-4BA5-9739-BE1CE2638BC9}"/>
    <cellStyle name="_Revision Table Last Row" xfId="13" xr:uid="{592B84AA-AB3F-4E5F-A0DC-E3579CB1E46B}"/>
    <cellStyle name="_Revision Table Row" xfId="14" xr:uid="{DB683B3E-7812-4803-90C3-171A775A175D}"/>
    <cellStyle name="Bad" xfId="1" builtinId="27"/>
    <cellStyle name="Comma" xfId="3" builtinId="3"/>
    <cellStyle name="Comma [0] 2" xfId="11" xr:uid="{EAD4C0AA-B571-4CC5-B2D7-B2FAB6178157}"/>
    <cellStyle name="Comma 2" xfId="12" xr:uid="{2891BCEC-E5AD-4B23-B5AD-82CB83BACC3D}"/>
    <cellStyle name="Currency [0] 2" xfId="9" xr:uid="{9EAAD673-0BD3-447B-9AB0-7ABE653E5713}"/>
    <cellStyle name="Currency 2" xfId="10" xr:uid="{D03AC659-31AE-4E0F-9B62-81E2BC41414D}"/>
    <cellStyle name="Good" xfId="5" builtinId="26"/>
    <cellStyle name="Hyperlink" xfId="4" builtinId="8"/>
    <cellStyle name="Neutral" xfId="6" builtinId="28"/>
    <cellStyle name="Normal" xfId="0" builtinId="0"/>
    <cellStyle name="Normal 2" xfId="7" xr:uid="{6CFA5213-3C7B-4250-AB56-6480E5D519D6}"/>
    <cellStyle name="Percent 2" xfId="8" xr:uid="{A95E3AAB-D51D-4ADC-8771-A305FDDF69D0}"/>
    <cellStyle name="Title" xfId="2" builtinId="15"/>
  </cellStyles>
  <dxfs count="2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50427</xdr:rowOff>
    </xdr:from>
    <xdr:ext cx="1018652" cy="450850"/>
    <xdr:pic>
      <xdr:nvPicPr>
        <xdr:cNvPr id="2" name="Grafik 4">
          <a:extLst>
            <a:ext uri="{FF2B5EF4-FFF2-40B4-BE49-F238E27FC236}">
              <a16:creationId xmlns:a16="http://schemas.microsoft.com/office/drawing/2014/main" id="{CE4DAA9B-9C67-415F-80BF-FAE717438A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27"/>
          <a:ext cx="1018652" cy="450850"/>
        </a:xfrm>
        <a:prstGeom prst="rect">
          <a:avLst/>
        </a:prstGeom>
      </xdr:spPr>
    </xdr:pic>
    <xdr:clientData/>
  </xdr:oneCellAnchor>
  <xdr:oneCellAnchor>
    <xdr:from>
      <xdr:col>3</xdr:col>
      <xdr:colOff>565897</xdr:colOff>
      <xdr:row>0</xdr:row>
      <xdr:rowOff>28014</xdr:rowOff>
    </xdr:from>
    <xdr:ext cx="865031" cy="960868"/>
    <xdr:pic>
      <xdr:nvPicPr>
        <xdr:cNvPr id="3" name="Picture 2">
          <a:extLst>
            <a:ext uri="{FF2B5EF4-FFF2-40B4-BE49-F238E27FC236}">
              <a16:creationId xmlns:a16="http://schemas.microsoft.com/office/drawing/2014/main" id="{2162D89A-7339-4BF4-A0AB-113EA495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097" y="28014"/>
          <a:ext cx="865031" cy="960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iovanni Capua" id="{ED60C57E-3E25-4E50-BE2A-C4BBB658CAC4}" userId="S::giovanni.capua@ch.abb.com::bb30c1d0-0875-4cc2-9e3a-01769e94cf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6" dT="2023-05-02T12:28:44.09" personId="{ED60C57E-3E25-4E50-BE2A-C4BBB658CAC4}" id="{A6973318-0366-4B7B-8258-7F3064722148}">
    <text>Available in Q4'23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arch.abb.com/library/Download.aspx?DocumentID=9AKK107492A6580&amp;LanguageCode=en&amp;DocumentPartId=&amp;Action=Laun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arch.abb.com/library/Download.aspx?DocumentID=9AKK107492A6580&amp;LanguageCode=en&amp;DocumentPartId=&amp;Action=Launch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new.abb.com/medium-voltage/digital-substations/software-products/protection-and-control-ied-manager-pcm600" TargetMode="External"/><Relationship Id="rId2" Type="http://schemas.openxmlformats.org/officeDocument/2006/relationships/hyperlink" Target="https://search.abb.com/library/Download.aspx?DocumentID=1MRS756468&amp;LanguageCode=en&amp;DocumentPartId=&amp;Action=Launch" TargetMode="External"/><Relationship Id="rId1" Type="http://schemas.openxmlformats.org/officeDocument/2006/relationships/hyperlink" Target="https://search.abb.com/library/Download.aspx?DocumentID=1MRS756581&amp;LanguageCode=en&amp;DocumentPartId=&amp;Action=Launch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E37A-A2A1-4455-A079-02353B71A8E9}">
  <dimension ref="A1:F38"/>
  <sheetViews>
    <sheetView showGridLines="0" tabSelected="1" view="pageLayout" zoomScaleNormal="100" workbookViewId="0">
      <selection activeCell="A2" sqref="A2:C2"/>
    </sheetView>
  </sheetViews>
  <sheetFormatPr defaultColWidth="10.109375" defaultRowHeight="13.2" x14ac:dyDescent="0.3"/>
  <cols>
    <col min="1" max="2" width="7.88671875" style="84" customWidth="1"/>
    <col min="3" max="3" width="30.6640625" style="84" customWidth="1"/>
    <col min="4" max="4" width="22.109375" style="84" customWidth="1"/>
    <col min="5" max="6" width="9.88671875" style="84" customWidth="1"/>
    <col min="7" max="7" width="39.44140625" style="84" customWidth="1"/>
    <col min="8" max="16384" width="10.109375" style="84"/>
  </cols>
  <sheetData>
    <row r="1" spans="1:6" ht="29.85" customHeight="1" thickBot="1" x14ac:dyDescent="0.35">
      <c r="A1" s="97"/>
      <c r="B1" s="97"/>
      <c r="C1" s="97"/>
      <c r="D1" s="97"/>
      <c r="E1" s="97"/>
      <c r="F1" s="97"/>
    </row>
    <row r="2" spans="1:6" s="90" customFormat="1" ht="12.9" customHeight="1" x14ac:dyDescent="0.3">
      <c r="A2" s="157" t="s">
        <v>0</v>
      </c>
      <c r="B2" s="157"/>
      <c r="C2" s="161"/>
      <c r="D2" s="103" t="s">
        <v>1</v>
      </c>
      <c r="E2" s="157" t="s">
        <v>2</v>
      </c>
      <c r="F2" s="157"/>
    </row>
    <row r="3" spans="1:6" s="98" customFormat="1" x14ac:dyDescent="0.3">
      <c r="A3" s="106" t="s">
        <v>363</v>
      </c>
      <c r="B3" s="106"/>
      <c r="C3" s="104"/>
      <c r="D3" s="105" t="s">
        <v>3</v>
      </c>
      <c r="E3" s="156" t="s">
        <v>4</v>
      </c>
      <c r="F3" s="156"/>
    </row>
    <row r="4" spans="1:6" s="101" customFormat="1" ht="12.9" customHeight="1" x14ac:dyDescent="0.3">
      <c r="A4" s="159" t="s">
        <v>5</v>
      </c>
      <c r="B4" s="159"/>
      <c r="C4" s="162"/>
      <c r="D4" s="158" t="s">
        <v>6</v>
      </c>
      <c r="E4" s="159"/>
      <c r="F4" s="159"/>
    </row>
    <row r="5" spans="1:6" s="98" customFormat="1" x14ac:dyDescent="0.3">
      <c r="A5" s="163"/>
      <c r="B5" s="163"/>
      <c r="C5" s="104"/>
      <c r="D5" s="160" t="s">
        <v>7</v>
      </c>
      <c r="E5" s="156"/>
      <c r="F5" s="156"/>
    </row>
    <row r="6" spans="1:6" s="101" customFormat="1" ht="12.9" customHeight="1" x14ac:dyDescent="0.3">
      <c r="A6" s="159" t="s">
        <v>8</v>
      </c>
      <c r="B6" s="159"/>
      <c r="C6" s="159"/>
      <c r="D6" s="159"/>
      <c r="E6" s="159"/>
      <c r="F6" s="159"/>
    </row>
    <row r="7" spans="1:6" s="98" customFormat="1" x14ac:dyDescent="0.3">
      <c r="A7" s="156" t="s">
        <v>9</v>
      </c>
      <c r="B7" s="156"/>
      <c r="C7" s="156"/>
      <c r="D7" s="156"/>
      <c r="E7" s="156"/>
      <c r="F7" s="156"/>
    </row>
    <row r="8" spans="1:6" s="101" customFormat="1" ht="12.9" customHeight="1" x14ac:dyDescent="0.3">
      <c r="A8" s="157" t="s">
        <v>10</v>
      </c>
      <c r="B8" s="157"/>
      <c r="C8" s="161"/>
      <c r="D8" s="103" t="s">
        <v>11</v>
      </c>
      <c r="E8" s="103" t="s">
        <v>12</v>
      </c>
      <c r="F8" s="102" t="s">
        <v>13</v>
      </c>
    </row>
    <row r="9" spans="1:6" s="98" customFormat="1" x14ac:dyDescent="0.3">
      <c r="A9" s="168" t="s">
        <v>364</v>
      </c>
      <c r="B9" s="168"/>
      <c r="C9" s="169"/>
      <c r="D9" s="100" t="s">
        <v>14</v>
      </c>
      <c r="E9" s="100" t="s">
        <v>216</v>
      </c>
      <c r="F9" s="99" t="s">
        <v>16</v>
      </c>
    </row>
    <row r="10" spans="1:6" ht="18.75" customHeight="1" x14ac:dyDescent="0.3">
      <c r="A10" s="172" t="s">
        <v>365</v>
      </c>
      <c r="B10" s="172"/>
      <c r="C10" s="172"/>
      <c r="D10" s="172"/>
      <c r="E10" s="172"/>
      <c r="F10" s="172"/>
    </row>
    <row r="11" spans="1:6" ht="28.65" customHeight="1" thickBot="1" x14ac:dyDescent="0.35">
      <c r="A11" s="97"/>
      <c r="B11" s="97"/>
      <c r="C11" s="97"/>
      <c r="D11" s="97"/>
      <c r="E11" s="97"/>
      <c r="F11" s="97"/>
    </row>
    <row r="12" spans="1:6" s="95" customFormat="1" ht="27" customHeight="1" x14ac:dyDescent="0.3">
      <c r="A12" s="96" t="s">
        <v>17</v>
      </c>
      <c r="B12" s="96" t="s">
        <v>18</v>
      </c>
      <c r="C12" s="167" t="s">
        <v>19</v>
      </c>
      <c r="D12" s="167"/>
      <c r="E12" s="166" t="s">
        <v>20</v>
      </c>
      <c r="F12" s="167"/>
    </row>
    <row r="13" spans="1:6" s="90" customFormat="1" ht="28.2" customHeight="1" x14ac:dyDescent="0.3">
      <c r="A13" s="94" t="s">
        <v>21</v>
      </c>
      <c r="B13" s="93">
        <v>2</v>
      </c>
      <c r="C13" s="155" t="s">
        <v>22</v>
      </c>
      <c r="D13" s="155"/>
      <c r="E13" s="170" t="s">
        <v>23</v>
      </c>
      <c r="F13" s="170"/>
    </row>
    <row r="14" spans="1:6" s="90" customFormat="1" ht="44.4" customHeight="1" x14ac:dyDescent="0.3">
      <c r="A14" s="94" t="s">
        <v>24</v>
      </c>
      <c r="B14" s="93">
        <v>2</v>
      </c>
      <c r="C14" s="155" t="s">
        <v>25</v>
      </c>
      <c r="D14" s="155"/>
      <c r="E14" s="93" t="s">
        <v>26</v>
      </c>
      <c r="F14" s="93"/>
    </row>
    <row r="15" spans="1:6" s="90" customFormat="1" ht="25.95" customHeight="1" x14ac:dyDescent="0.3">
      <c r="A15" s="94" t="s">
        <v>27</v>
      </c>
      <c r="B15" s="93">
        <v>2</v>
      </c>
      <c r="C15" s="155" t="s">
        <v>28</v>
      </c>
      <c r="D15" s="155"/>
      <c r="E15" s="93" t="s">
        <v>29</v>
      </c>
      <c r="F15" s="93"/>
    </row>
    <row r="16" spans="1:6" s="90" customFormat="1" ht="33.6" customHeight="1" x14ac:dyDescent="0.3">
      <c r="A16" s="92" t="s">
        <v>30</v>
      </c>
      <c r="B16" s="91">
        <v>2</v>
      </c>
      <c r="C16" s="153" t="s">
        <v>31</v>
      </c>
      <c r="D16" s="153"/>
      <c r="E16" s="91" t="s">
        <v>32</v>
      </c>
      <c r="F16" s="91"/>
    </row>
    <row r="17" spans="1:6" s="90" customFormat="1" ht="33.6" customHeight="1" x14ac:dyDescent="0.3">
      <c r="A17" s="92" t="s">
        <v>33</v>
      </c>
      <c r="B17" s="91">
        <v>2</v>
      </c>
      <c r="C17" s="153" t="s">
        <v>34</v>
      </c>
      <c r="D17" s="153"/>
      <c r="E17" s="91" t="s">
        <v>35</v>
      </c>
      <c r="F17" s="91"/>
    </row>
    <row r="18" spans="1:6" s="90" customFormat="1" ht="64.2" customHeight="1" x14ac:dyDescent="0.3">
      <c r="A18" s="92" t="s">
        <v>36</v>
      </c>
      <c r="B18" s="91">
        <v>2</v>
      </c>
      <c r="C18" s="153" t="s">
        <v>37</v>
      </c>
      <c r="D18" s="153"/>
      <c r="E18" s="91" t="s">
        <v>38</v>
      </c>
      <c r="F18" s="91"/>
    </row>
    <row r="19" spans="1:6" s="90" customFormat="1" ht="64.2" customHeight="1" x14ac:dyDescent="0.3">
      <c r="A19" s="92" t="s">
        <v>39</v>
      </c>
      <c r="B19" s="91">
        <v>2</v>
      </c>
      <c r="C19" s="153" t="s">
        <v>40</v>
      </c>
      <c r="D19" s="153"/>
      <c r="E19" s="91" t="s">
        <v>41</v>
      </c>
      <c r="F19" s="91"/>
    </row>
    <row r="20" spans="1:6" ht="37.200000000000003" customHeight="1" x14ac:dyDescent="0.3">
      <c r="A20" s="92" t="s">
        <v>42</v>
      </c>
      <c r="B20" s="91">
        <v>2</v>
      </c>
      <c r="C20" s="153" t="s">
        <v>43</v>
      </c>
      <c r="D20" s="153"/>
      <c r="E20" s="91" t="s">
        <v>44</v>
      </c>
      <c r="F20" s="91"/>
    </row>
    <row r="21" spans="1:6" ht="37.200000000000003" customHeight="1" x14ac:dyDescent="0.3">
      <c r="A21" s="92" t="s">
        <v>45</v>
      </c>
      <c r="B21" s="91">
        <v>2</v>
      </c>
      <c r="C21" s="154" t="s">
        <v>46</v>
      </c>
      <c r="D21" s="154"/>
      <c r="E21" s="91" t="s">
        <v>47</v>
      </c>
      <c r="F21" s="91"/>
    </row>
    <row r="22" spans="1:6" ht="37.200000000000003" customHeight="1" x14ac:dyDescent="0.3">
      <c r="A22" s="92" t="s">
        <v>15</v>
      </c>
      <c r="B22" s="91">
        <v>2</v>
      </c>
      <c r="C22" s="164" t="s">
        <v>48</v>
      </c>
      <c r="D22" s="153"/>
      <c r="E22" s="91" t="s">
        <v>49</v>
      </c>
      <c r="F22" s="91"/>
    </row>
    <row r="23" spans="1:6" ht="37.200000000000003" customHeight="1" x14ac:dyDescent="0.3">
      <c r="A23" s="92" t="s">
        <v>216</v>
      </c>
      <c r="B23" s="91">
        <v>2</v>
      </c>
      <c r="C23" s="152" t="s">
        <v>361</v>
      </c>
      <c r="D23" s="153"/>
      <c r="E23" s="91" t="s">
        <v>352</v>
      </c>
      <c r="F23" s="91"/>
    </row>
    <row r="24" spans="1:6" ht="15" customHeight="1" x14ac:dyDescent="0.3">
      <c r="A24" s="171"/>
      <c r="B24" s="171"/>
      <c r="C24" s="171"/>
      <c r="D24" s="171"/>
      <c r="E24" s="171"/>
      <c r="F24" s="171"/>
    </row>
    <row r="25" spans="1:6" ht="28.65" customHeight="1" x14ac:dyDescent="0.3"/>
    <row r="26" spans="1:6" x14ac:dyDescent="0.3">
      <c r="A26" s="165"/>
      <c r="B26" s="165"/>
      <c r="C26" s="165"/>
      <c r="D26" s="165"/>
      <c r="E26" s="165"/>
      <c r="F26" s="165"/>
    </row>
    <row r="38" spans="1:5" x14ac:dyDescent="0.3">
      <c r="A38" s="89"/>
      <c r="B38" s="88"/>
      <c r="C38" s="87"/>
      <c r="D38" s="86"/>
      <c r="E38" s="85"/>
    </row>
  </sheetData>
  <mergeCells count="28">
    <mergeCell ref="A26:F26"/>
    <mergeCell ref="A6:F6"/>
    <mergeCell ref="A7:F7"/>
    <mergeCell ref="E12:F12"/>
    <mergeCell ref="A9:C9"/>
    <mergeCell ref="A8:C8"/>
    <mergeCell ref="C18:D18"/>
    <mergeCell ref="E13:F13"/>
    <mergeCell ref="A24:F24"/>
    <mergeCell ref="A10:F10"/>
    <mergeCell ref="C12:D12"/>
    <mergeCell ref="C17:D17"/>
    <mergeCell ref="C20:D20"/>
    <mergeCell ref="C19:D19"/>
    <mergeCell ref="E3:F3"/>
    <mergeCell ref="E2:F2"/>
    <mergeCell ref="D4:F4"/>
    <mergeCell ref="D5:F5"/>
    <mergeCell ref="A2:C2"/>
    <mergeCell ref="A4:C4"/>
    <mergeCell ref="A5:B5"/>
    <mergeCell ref="C23:D23"/>
    <mergeCell ref="C21:D21"/>
    <mergeCell ref="C13:D13"/>
    <mergeCell ref="C16:D16"/>
    <mergeCell ref="C15:D15"/>
    <mergeCell ref="C14:D14"/>
    <mergeCell ref="C22:D22"/>
  </mergeCells>
  <hyperlinks>
    <hyperlink ref="C21:D21" r:id="rId1" display="Updated EQ Matic compatibility. FW 2.4.26 for EQ Matic Modbus is now required (release notes)" xr:uid="{78119696-2F7F-4E4E-BABB-08403B27598E}"/>
  </hyperlinks>
  <pageMargins left="0.9055118110236221" right="0.43307086614173229" top="1.1811023622047245" bottom="0.98425196850393704" header="0.43307086614173229" footer="0.43307086614173229"/>
  <pageSetup orientation="portrait" r:id="rId2"/>
  <headerFooter scaleWithDoc="0">
    <oddHeader>&amp;R&amp;G</oddHeader>
    <oddFooter>&amp;R&amp;10  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8EF1-8128-4590-A69C-17735F6D866A}">
  <dimension ref="A1:AN98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3" sqref="A3:A26"/>
    </sheetView>
  </sheetViews>
  <sheetFormatPr defaultRowHeight="14.4" x14ac:dyDescent="0.3"/>
  <cols>
    <col min="1" max="1" width="24.88671875" bestFit="1" customWidth="1"/>
    <col min="2" max="2" width="35.109375" bestFit="1" customWidth="1"/>
    <col min="3" max="3" width="25.88671875" bestFit="1" customWidth="1"/>
    <col min="4" max="4" width="30.44140625" bestFit="1" customWidth="1"/>
    <col min="5" max="5" width="30" bestFit="1" customWidth="1"/>
    <col min="6" max="6" width="15" bestFit="1" customWidth="1"/>
    <col min="7" max="7" width="45.44140625" style="63" customWidth="1"/>
    <col min="8" max="8" width="4" customWidth="1"/>
    <col min="9" max="10" width="4.5546875" bestFit="1" customWidth="1"/>
    <col min="11" max="11" width="5" bestFit="1" customWidth="1"/>
    <col min="12" max="12" width="4.5546875" style="145" bestFit="1" customWidth="1"/>
    <col min="13" max="32" width="3.6640625" customWidth="1"/>
    <col min="33" max="34" width="6.33203125" customWidth="1"/>
    <col min="35" max="35" width="4.109375" bestFit="1" customWidth="1"/>
    <col min="36" max="37" width="3.6640625" customWidth="1"/>
    <col min="38" max="38" width="5.44140625" customWidth="1"/>
    <col min="39" max="40" width="3.6640625" customWidth="1"/>
  </cols>
  <sheetData>
    <row r="1" spans="1:40" ht="45" x14ac:dyDescent="0.5">
      <c r="A1" s="6" t="s">
        <v>50</v>
      </c>
      <c r="B1" s="121" t="s">
        <v>353</v>
      </c>
      <c r="C1" s="123" t="s">
        <v>9</v>
      </c>
    </row>
    <row r="2" spans="1:40" ht="142.94999999999999" customHeight="1" x14ac:dyDescent="0.3">
      <c r="A2" s="10"/>
      <c r="B2" s="8" t="s">
        <v>51</v>
      </c>
      <c r="C2" s="8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141" t="s">
        <v>57</v>
      </c>
      <c r="I2" s="141" t="s">
        <v>58</v>
      </c>
      <c r="J2" s="141" t="s">
        <v>59</v>
      </c>
      <c r="K2" s="141" t="s">
        <v>60</v>
      </c>
      <c r="L2" s="146" t="s">
        <v>61</v>
      </c>
      <c r="M2" s="141" t="s">
        <v>62</v>
      </c>
      <c r="N2" s="142" t="s">
        <v>63</v>
      </c>
      <c r="O2" s="143" t="s">
        <v>64</v>
      </c>
      <c r="P2" s="143" t="s">
        <v>65</v>
      </c>
      <c r="Q2" s="143" t="s">
        <v>66</v>
      </c>
      <c r="R2" s="142" t="s">
        <v>67</v>
      </c>
      <c r="S2" s="142" t="s">
        <v>68</v>
      </c>
      <c r="T2" s="142" t="s">
        <v>69</v>
      </c>
      <c r="U2" s="143" t="s">
        <v>70</v>
      </c>
      <c r="V2" s="143" t="s">
        <v>71</v>
      </c>
      <c r="W2" s="143" t="s">
        <v>72</v>
      </c>
      <c r="X2" s="143" t="s">
        <v>73</v>
      </c>
      <c r="Y2" s="143" t="s">
        <v>74</v>
      </c>
      <c r="Z2" s="142" t="s">
        <v>75</v>
      </c>
      <c r="AA2" s="142" t="s">
        <v>76</v>
      </c>
      <c r="AB2" s="142" t="s">
        <v>77</v>
      </c>
      <c r="AC2" s="142" t="s">
        <v>78</v>
      </c>
      <c r="AD2" s="142" t="s">
        <v>79</v>
      </c>
      <c r="AE2" s="142" t="s">
        <v>80</v>
      </c>
      <c r="AF2" s="142" t="s">
        <v>81</v>
      </c>
      <c r="AG2" s="144" t="s">
        <v>82</v>
      </c>
      <c r="AH2" s="144" t="s">
        <v>83</v>
      </c>
      <c r="AI2" s="142" t="s">
        <v>84</v>
      </c>
      <c r="AJ2" s="142" t="s">
        <v>85</v>
      </c>
      <c r="AK2" s="144" t="s">
        <v>86</v>
      </c>
      <c r="AL2" s="144" t="s">
        <v>87</v>
      </c>
      <c r="AM2" s="142" t="s">
        <v>88</v>
      </c>
      <c r="AN2" s="142" t="s">
        <v>89</v>
      </c>
    </row>
    <row r="3" spans="1:40" x14ac:dyDescent="0.3">
      <c r="A3" s="173" t="s">
        <v>90</v>
      </c>
      <c r="B3" s="179" t="s">
        <v>91</v>
      </c>
      <c r="C3" s="114" t="s">
        <v>92</v>
      </c>
      <c r="D3" s="1" t="s">
        <v>93</v>
      </c>
      <c r="E3" s="1" t="s">
        <v>94</v>
      </c>
      <c r="F3" s="1" t="s">
        <v>95</v>
      </c>
      <c r="G3" s="130"/>
      <c r="H3" s="1" t="s">
        <v>96</v>
      </c>
      <c r="I3" s="107">
        <v>3.35</v>
      </c>
      <c r="J3" s="107">
        <v>1.17</v>
      </c>
      <c r="K3" s="107">
        <v>1.22</v>
      </c>
      <c r="L3" s="147">
        <v>1.35</v>
      </c>
      <c r="M3" s="1"/>
      <c r="N3" s="1" t="s">
        <v>96</v>
      </c>
      <c r="O3" s="1"/>
      <c r="P3" s="1"/>
      <c r="Q3" s="1"/>
      <c r="R3" s="1"/>
      <c r="S3" s="1"/>
      <c r="T3" s="1"/>
      <c r="U3" s="1"/>
      <c r="V3" s="1"/>
      <c r="W3" s="1"/>
      <c r="X3" s="1" t="s">
        <v>96</v>
      </c>
      <c r="Y3" s="1" t="s">
        <v>96</v>
      </c>
      <c r="Z3" s="1" t="s">
        <v>96</v>
      </c>
      <c r="AA3" s="1" t="s">
        <v>96</v>
      </c>
      <c r="AB3" s="1" t="s">
        <v>96</v>
      </c>
      <c r="AC3" s="1" t="s">
        <v>96</v>
      </c>
      <c r="AD3" s="1" t="s">
        <v>96</v>
      </c>
      <c r="AE3" s="1"/>
      <c r="AF3" s="1"/>
      <c r="AG3" s="1"/>
      <c r="AH3" s="1"/>
      <c r="AI3" s="1"/>
      <c r="AJ3" s="1"/>
      <c r="AK3" s="1" t="s">
        <v>96</v>
      </c>
      <c r="AL3" s="1" t="s">
        <v>96</v>
      </c>
      <c r="AM3" s="1"/>
      <c r="AN3" s="1"/>
    </row>
    <row r="4" spans="1:40" x14ac:dyDescent="0.3">
      <c r="A4" s="174"/>
      <c r="B4" s="179"/>
      <c r="C4" s="114" t="s">
        <v>97</v>
      </c>
      <c r="D4" s="1" t="s">
        <v>93</v>
      </c>
      <c r="E4" s="1" t="s">
        <v>94</v>
      </c>
      <c r="F4" s="1" t="s">
        <v>95</v>
      </c>
      <c r="G4" s="130"/>
      <c r="H4" s="1" t="s">
        <v>96</v>
      </c>
      <c r="I4" s="107">
        <v>3.35</v>
      </c>
      <c r="J4" s="107">
        <v>1.17</v>
      </c>
      <c r="K4" s="107">
        <v>1.22</v>
      </c>
      <c r="L4" s="147">
        <v>1.35</v>
      </c>
      <c r="M4" s="1"/>
      <c r="N4" s="1" t="s">
        <v>96</v>
      </c>
      <c r="O4" s="1"/>
      <c r="P4" s="1"/>
      <c r="Q4" s="1"/>
      <c r="R4" s="1"/>
      <c r="S4" s="1"/>
      <c r="T4" s="1"/>
      <c r="U4" s="1"/>
      <c r="V4" s="1"/>
      <c r="W4" s="1"/>
      <c r="X4" s="1" t="s">
        <v>96</v>
      </c>
      <c r="Y4" s="1" t="s">
        <v>96</v>
      </c>
      <c r="Z4" s="1" t="s">
        <v>96</v>
      </c>
      <c r="AA4" s="1" t="s">
        <v>96</v>
      </c>
      <c r="AB4" s="1" t="s">
        <v>96</v>
      </c>
      <c r="AC4" s="1" t="s">
        <v>96</v>
      </c>
      <c r="AD4" s="1" t="s">
        <v>96</v>
      </c>
      <c r="AE4" s="1"/>
      <c r="AF4" s="1"/>
      <c r="AG4" s="1"/>
      <c r="AH4" s="1"/>
      <c r="AI4" s="1"/>
      <c r="AJ4" s="1"/>
      <c r="AK4" s="1" t="s">
        <v>96</v>
      </c>
      <c r="AL4" s="1" t="s">
        <v>96</v>
      </c>
      <c r="AM4" s="1"/>
      <c r="AN4" s="1"/>
    </row>
    <row r="5" spans="1:40" x14ac:dyDescent="0.3">
      <c r="A5" s="174"/>
      <c r="B5" s="179"/>
      <c r="C5" s="114" t="s">
        <v>92</v>
      </c>
      <c r="D5" s="1" t="s">
        <v>93</v>
      </c>
      <c r="E5" s="1" t="s">
        <v>94</v>
      </c>
      <c r="F5" s="1" t="s">
        <v>95</v>
      </c>
      <c r="G5" s="130"/>
      <c r="H5" s="1" t="s">
        <v>96</v>
      </c>
      <c r="I5" s="107">
        <v>3.35</v>
      </c>
      <c r="J5" s="107">
        <v>1.17</v>
      </c>
      <c r="K5" s="107">
        <v>1.22</v>
      </c>
      <c r="L5" s="147">
        <v>1.35</v>
      </c>
      <c r="M5" s="1"/>
      <c r="N5" s="1" t="s">
        <v>96</v>
      </c>
      <c r="O5" s="1"/>
      <c r="P5" s="1"/>
      <c r="Q5" s="1"/>
      <c r="R5" s="1"/>
      <c r="S5" s="1"/>
      <c r="T5" s="1"/>
      <c r="U5" s="1"/>
      <c r="V5" s="1"/>
      <c r="W5" s="1"/>
      <c r="X5" s="1" t="s">
        <v>96</v>
      </c>
      <c r="Y5" s="1" t="s">
        <v>96</v>
      </c>
      <c r="Z5" s="1" t="s">
        <v>96</v>
      </c>
      <c r="AA5" s="1" t="s">
        <v>96</v>
      </c>
      <c r="AB5" s="1" t="s">
        <v>96</v>
      </c>
      <c r="AC5" s="1" t="s">
        <v>96</v>
      </c>
      <c r="AD5" s="1" t="s">
        <v>96</v>
      </c>
      <c r="AE5" s="1"/>
      <c r="AF5" s="1"/>
      <c r="AG5" s="1"/>
      <c r="AH5" s="1"/>
      <c r="AI5" s="1"/>
      <c r="AJ5" s="1"/>
      <c r="AK5" s="1" t="s">
        <v>96</v>
      </c>
      <c r="AL5" s="1" t="s">
        <v>96</v>
      </c>
      <c r="AM5" s="1"/>
      <c r="AN5" s="1"/>
    </row>
    <row r="6" spans="1:40" x14ac:dyDescent="0.3">
      <c r="A6" s="174"/>
      <c r="B6" s="179"/>
      <c r="C6" s="114" t="s">
        <v>98</v>
      </c>
      <c r="D6" s="1" t="s">
        <v>93</v>
      </c>
      <c r="E6" s="1" t="s">
        <v>94</v>
      </c>
      <c r="F6" s="1" t="s">
        <v>95</v>
      </c>
      <c r="G6" s="130"/>
      <c r="H6" s="1" t="s">
        <v>96</v>
      </c>
      <c r="I6" s="107">
        <v>3.35</v>
      </c>
      <c r="J6" s="107">
        <v>1.17</v>
      </c>
      <c r="K6" s="107">
        <v>1.22</v>
      </c>
      <c r="L6" s="147">
        <v>1.35</v>
      </c>
      <c r="M6" s="1"/>
      <c r="N6" s="1" t="s">
        <v>96</v>
      </c>
      <c r="O6" s="1" t="s">
        <v>96</v>
      </c>
      <c r="P6" s="1" t="s">
        <v>96</v>
      </c>
      <c r="Q6" s="1" t="s">
        <v>96</v>
      </c>
      <c r="R6" s="1" t="s">
        <v>96</v>
      </c>
      <c r="S6" s="1" t="s">
        <v>96</v>
      </c>
      <c r="T6" s="1" t="s">
        <v>96</v>
      </c>
      <c r="U6" s="1"/>
      <c r="V6" s="1" t="s">
        <v>96</v>
      </c>
      <c r="W6" s="1"/>
      <c r="X6" s="1" t="s">
        <v>96</v>
      </c>
      <c r="Y6" s="1" t="s">
        <v>96</v>
      </c>
      <c r="Z6" s="1" t="s">
        <v>96</v>
      </c>
      <c r="AA6" s="1" t="s">
        <v>96</v>
      </c>
      <c r="AB6" s="1" t="s">
        <v>96</v>
      </c>
      <c r="AC6" s="1" t="s">
        <v>96</v>
      </c>
      <c r="AD6" s="1" t="s">
        <v>96</v>
      </c>
      <c r="AE6" s="1"/>
      <c r="AF6" s="1"/>
      <c r="AG6" s="1"/>
      <c r="AH6" s="1"/>
      <c r="AI6" s="1"/>
      <c r="AJ6" s="1"/>
      <c r="AK6" s="1" t="s">
        <v>96</v>
      </c>
      <c r="AL6" s="1" t="s">
        <v>96</v>
      </c>
      <c r="AM6" s="1"/>
      <c r="AN6" s="1"/>
    </row>
    <row r="7" spans="1:40" x14ac:dyDescent="0.3">
      <c r="A7" s="174"/>
      <c r="B7" s="179" t="s">
        <v>99</v>
      </c>
      <c r="C7" s="114" t="s">
        <v>100</v>
      </c>
      <c r="D7" s="2"/>
      <c r="E7" s="1" t="s">
        <v>94</v>
      </c>
      <c r="F7" s="1" t="s">
        <v>95</v>
      </c>
      <c r="G7" s="130"/>
      <c r="H7" s="1" t="s">
        <v>96</v>
      </c>
      <c r="I7" s="107">
        <v>3.35</v>
      </c>
      <c r="J7" s="107">
        <v>1.17</v>
      </c>
      <c r="K7" s="107">
        <v>1.22</v>
      </c>
      <c r="L7" s="147">
        <v>1.35</v>
      </c>
      <c r="M7" s="1"/>
      <c r="N7" s="1" t="s">
        <v>96</v>
      </c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96</v>
      </c>
      <c r="Z7" s="1" t="s">
        <v>96</v>
      </c>
      <c r="AA7" s="1" t="s">
        <v>96</v>
      </c>
      <c r="AB7" s="1" t="s">
        <v>96</v>
      </c>
      <c r="AC7" s="1" t="s">
        <v>96</v>
      </c>
      <c r="AD7" s="1" t="s">
        <v>96</v>
      </c>
      <c r="AE7" s="1"/>
      <c r="AF7" s="1"/>
      <c r="AG7" s="1"/>
      <c r="AH7" s="1"/>
      <c r="AI7" s="1"/>
      <c r="AJ7" s="1"/>
      <c r="AK7" s="1" t="s">
        <v>96</v>
      </c>
      <c r="AL7" s="1"/>
      <c r="AM7" s="1"/>
      <c r="AN7" s="1"/>
    </row>
    <row r="8" spans="1:40" x14ac:dyDescent="0.3">
      <c r="A8" s="174"/>
      <c r="B8" s="179"/>
      <c r="C8" s="114" t="s">
        <v>100</v>
      </c>
      <c r="D8" s="1" t="s">
        <v>101</v>
      </c>
      <c r="E8" s="1" t="s">
        <v>94</v>
      </c>
      <c r="F8" s="1" t="s">
        <v>95</v>
      </c>
      <c r="G8" s="130"/>
      <c r="H8" s="1" t="s">
        <v>96</v>
      </c>
      <c r="I8" s="107">
        <v>3.35</v>
      </c>
      <c r="J8" s="107">
        <v>1.17</v>
      </c>
      <c r="K8" s="107">
        <v>1.22</v>
      </c>
      <c r="L8" s="147">
        <v>1.35</v>
      </c>
      <c r="M8" s="1"/>
      <c r="N8" s="1" t="s">
        <v>96</v>
      </c>
      <c r="O8" s="1"/>
      <c r="P8" s="1"/>
      <c r="Q8" s="1"/>
      <c r="R8" s="1"/>
      <c r="S8" s="1"/>
      <c r="T8" s="1"/>
      <c r="U8" s="1"/>
      <c r="V8" s="1"/>
      <c r="W8" s="1"/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/>
      <c r="AF8" s="1"/>
      <c r="AG8" s="1"/>
      <c r="AH8" s="1"/>
      <c r="AI8" s="1"/>
      <c r="AJ8" s="1"/>
      <c r="AK8" s="1" t="s">
        <v>96</v>
      </c>
      <c r="AL8" s="1" t="s">
        <v>96</v>
      </c>
      <c r="AM8" s="1"/>
      <c r="AN8" s="1"/>
    </row>
    <row r="9" spans="1:40" x14ac:dyDescent="0.3">
      <c r="A9" s="174"/>
      <c r="B9" s="197"/>
      <c r="C9" s="114" t="s">
        <v>102</v>
      </c>
      <c r="D9" s="1"/>
      <c r="E9" s="1" t="s">
        <v>94</v>
      </c>
      <c r="F9" s="1" t="s">
        <v>95</v>
      </c>
      <c r="G9" s="130"/>
      <c r="H9" s="1" t="s">
        <v>96</v>
      </c>
      <c r="I9" s="107">
        <v>3.35</v>
      </c>
      <c r="J9" s="107">
        <v>1.17</v>
      </c>
      <c r="K9" s="107">
        <v>1.22</v>
      </c>
      <c r="L9" s="147">
        <v>1.35</v>
      </c>
      <c r="M9" s="1"/>
      <c r="N9" s="1" t="s">
        <v>96</v>
      </c>
      <c r="O9" s="1"/>
      <c r="P9" s="1"/>
      <c r="Q9" s="1"/>
      <c r="R9" s="1"/>
      <c r="S9" s="1"/>
      <c r="T9" s="1" t="s">
        <v>96</v>
      </c>
      <c r="U9" s="1"/>
      <c r="V9" s="1"/>
      <c r="W9" s="1"/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/>
      <c r="AF9" s="1"/>
      <c r="AG9" s="1"/>
      <c r="AH9" s="1"/>
      <c r="AI9" s="1"/>
      <c r="AJ9" s="1"/>
      <c r="AK9" s="1" t="s">
        <v>96</v>
      </c>
      <c r="AL9" s="1" t="s">
        <v>96</v>
      </c>
      <c r="AM9" s="1"/>
      <c r="AN9" s="1"/>
    </row>
    <row r="10" spans="1:40" x14ac:dyDescent="0.3">
      <c r="A10" s="174"/>
      <c r="B10" s="197"/>
      <c r="C10" s="114" t="s">
        <v>102</v>
      </c>
      <c r="D10" s="1" t="s">
        <v>103</v>
      </c>
      <c r="E10" s="1" t="s">
        <v>94</v>
      </c>
      <c r="F10" s="1" t="s">
        <v>95</v>
      </c>
      <c r="G10" s="130"/>
      <c r="H10" s="1" t="s">
        <v>96</v>
      </c>
      <c r="I10" s="107">
        <v>3.35</v>
      </c>
      <c r="J10" s="107">
        <v>1.17</v>
      </c>
      <c r="K10" s="107">
        <v>1.22</v>
      </c>
      <c r="L10" s="147">
        <v>1.35</v>
      </c>
      <c r="M10" s="1"/>
      <c r="N10" s="1" t="s">
        <v>96</v>
      </c>
      <c r="O10" s="1" t="s">
        <v>96</v>
      </c>
      <c r="P10" s="1" t="s">
        <v>96</v>
      </c>
      <c r="Q10" s="1" t="s">
        <v>96</v>
      </c>
      <c r="R10" s="1" t="s">
        <v>96</v>
      </c>
      <c r="S10" s="1" t="s">
        <v>96</v>
      </c>
      <c r="T10" s="1" t="s">
        <v>96</v>
      </c>
      <c r="U10" s="1"/>
      <c r="V10" s="1"/>
      <c r="W10" s="1"/>
      <c r="X10" s="1" t="s">
        <v>96</v>
      </c>
      <c r="Y10" s="1" t="s">
        <v>96</v>
      </c>
      <c r="Z10" s="1" t="s">
        <v>96</v>
      </c>
      <c r="AA10" s="1" t="s">
        <v>96</v>
      </c>
      <c r="AB10" s="1" t="s">
        <v>96</v>
      </c>
      <c r="AC10" s="1" t="s">
        <v>96</v>
      </c>
      <c r="AD10" s="1" t="s">
        <v>96</v>
      </c>
      <c r="AE10" s="1"/>
      <c r="AF10" s="1"/>
      <c r="AG10" s="1"/>
      <c r="AH10" s="1"/>
      <c r="AI10" s="1"/>
      <c r="AJ10" s="1"/>
      <c r="AK10" s="1" t="s">
        <v>96</v>
      </c>
      <c r="AL10" s="1" t="s">
        <v>96</v>
      </c>
      <c r="AM10" s="1"/>
      <c r="AN10" s="1"/>
    </row>
    <row r="11" spans="1:40" x14ac:dyDescent="0.3">
      <c r="A11" s="174"/>
      <c r="B11" s="179" t="s">
        <v>104</v>
      </c>
      <c r="C11" s="114" t="s">
        <v>100</v>
      </c>
      <c r="D11" s="2"/>
      <c r="E11" s="1" t="s">
        <v>94</v>
      </c>
      <c r="F11" s="1" t="s">
        <v>95</v>
      </c>
      <c r="G11" s="130"/>
      <c r="H11" s="1" t="s">
        <v>96</v>
      </c>
      <c r="I11" s="107">
        <v>3.35</v>
      </c>
      <c r="J11" s="107">
        <v>1.17</v>
      </c>
      <c r="K11" s="107">
        <v>1.22</v>
      </c>
      <c r="L11" s="147">
        <v>1.35</v>
      </c>
      <c r="M11" s="1"/>
      <c r="N11" s="1" t="s">
        <v>96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 t="s">
        <v>96</v>
      </c>
      <c r="Z11" s="1" t="s">
        <v>96</v>
      </c>
      <c r="AA11" s="1" t="s">
        <v>96</v>
      </c>
      <c r="AB11" s="1" t="s">
        <v>96</v>
      </c>
      <c r="AC11" s="1" t="s">
        <v>96</v>
      </c>
      <c r="AD11" s="1" t="s">
        <v>96</v>
      </c>
      <c r="AE11" s="1"/>
      <c r="AF11" s="1"/>
      <c r="AG11" s="1"/>
      <c r="AH11" s="1"/>
      <c r="AI11" s="1"/>
      <c r="AJ11" s="1"/>
      <c r="AK11" s="1" t="s">
        <v>96</v>
      </c>
      <c r="AL11" s="1"/>
      <c r="AM11" s="1"/>
      <c r="AN11" s="1"/>
    </row>
    <row r="12" spans="1:40" x14ac:dyDescent="0.3">
      <c r="A12" s="174"/>
      <c r="B12" s="179"/>
      <c r="C12" s="114" t="s">
        <v>100</v>
      </c>
      <c r="D12" s="1" t="s">
        <v>101</v>
      </c>
      <c r="E12" s="1" t="s">
        <v>94</v>
      </c>
      <c r="F12" s="1" t="s">
        <v>95</v>
      </c>
      <c r="G12" s="130"/>
      <c r="H12" s="1" t="s">
        <v>96</v>
      </c>
      <c r="I12" s="107">
        <v>3.35</v>
      </c>
      <c r="J12" s="107">
        <v>1.17</v>
      </c>
      <c r="K12" s="107">
        <v>1.22</v>
      </c>
      <c r="L12" s="147">
        <v>1.35</v>
      </c>
      <c r="M12" s="1"/>
      <c r="N12" s="1" t="s">
        <v>96</v>
      </c>
      <c r="O12" s="1"/>
      <c r="P12" s="1"/>
      <c r="Q12" s="1"/>
      <c r="R12" s="1"/>
      <c r="S12" s="1"/>
      <c r="T12" s="1"/>
      <c r="U12" s="1"/>
      <c r="V12" s="1"/>
      <c r="W12" s="1"/>
      <c r="X12" s="1" t="s">
        <v>96</v>
      </c>
      <c r="Y12" s="1" t="s">
        <v>96</v>
      </c>
      <c r="Z12" s="1" t="s">
        <v>96</v>
      </c>
      <c r="AA12" s="1" t="s">
        <v>96</v>
      </c>
      <c r="AB12" s="1" t="s">
        <v>96</v>
      </c>
      <c r="AC12" s="1" t="s">
        <v>96</v>
      </c>
      <c r="AD12" s="1" t="s">
        <v>96</v>
      </c>
      <c r="AE12" s="1"/>
      <c r="AF12" s="1"/>
      <c r="AG12" s="1"/>
      <c r="AH12" s="1"/>
      <c r="AI12" s="1"/>
      <c r="AJ12" s="1"/>
      <c r="AK12" s="1" t="s">
        <v>96</v>
      </c>
      <c r="AL12" s="1" t="s">
        <v>96</v>
      </c>
      <c r="AM12" s="1"/>
      <c r="AN12" s="1"/>
    </row>
    <row r="13" spans="1:40" x14ac:dyDescent="0.3">
      <c r="A13" s="174"/>
      <c r="B13" s="179"/>
      <c r="C13" s="114" t="s">
        <v>102</v>
      </c>
      <c r="D13" s="1"/>
      <c r="E13" s="1" t="s">
        <v>94</v>
      </c>
      <c r="F13" s="1" t="s">
        <v>95</v>
      </c>
      <c r="G13" s="130"/>
      <c r="H13" s="1" t="s">
        <v>96</v>
      </c>
      <c r="I13" s="107">
        <v>3.35</v>
      </c>
      <c r="J13" s="107">
        <v>1.17</v>
      </c>
      <c r="K13" s="107">
        <v>1.22</v>
      </c>
      <c r="L13" s="147">
        <v>1.35</v>
      </c>
      <c r="M13" s="1"/>
      <c r="N13" s="1" t="s">
        <v>96</v>
      </c>
      <c r="O13" s="1"/>
      <c r="P13" s="1"/>
      <c r="Q13" s="1"/>
      <c r="R13" s="1"/>
      <c r="S13" s="1"/>
      <c r="T13" s="1" t="s">
        <v>96</v>
      </c>
      <c r="U13" s="1"/>
      <c r="V13" s="1"/>
      <c r="W13" s="1"/>
      <c r="X13" s="1" t="s">
        <v>96</v>
      </c>
      <c r="Y13" s="1" t="s">
        <v>96</v>
      </c>
      <c r="Z13" s="1" t="s">
        <v>96</v>
      </c>
      <c r="AA13" s="1" t="s">
        <v>96</v>
      </c>
      <c r="AB13" s="1" t="s">
        <v>96</v>
      </c>
      <c r="AC13" s="1" t="s">
        <v>96</v>
      </c>
      <c r="AD13" s="1" t="s">
        <v>96</v>
      </c>
      <c r="AE13" s="1"/>
      <c r="AF13" s="1"/>
      <c r="AG13" s="1"/>
      <c r="AH13" s="1"/>
      <c r="AI13" s="1"/>
      <c r="AJ13" s="1"/>
      <c r="AK13" s="1" t="s">
        <v>96</v>
      </c>
      <c r="AL13" s="1" t="s">
        <v>96</v>
      </c>
      <c r="AM13" s="1"/>
      <c r="AN13" s="1"/>
    </row>
    <row r="14" spans="1:40" x14ac:dyDescent="0.3">
      <c r="A14" s="174"/>
      <c r="B14" s="179"/>
      <c r="C14" s="114" t="s">
        <v>102</v>
      </c>
      <c r="D14" s="1" t="s">
        <v>103</v>
      </c>
      <c r="E14" s="1" t="s">
        <v>94</v>
      </c>
      <c r="F14" s="1" t="s">
        <v>95</v>
      </c>
      <c r="G14" s="130"/>
      <c r="H14" s="1" t="s">
        <v>96</v>
      </c>
      <c r="I14" s="107">
        <v>3.35</v>
      </c>
      <c r="J14" s="107">
        <v>1.17</v>
      </c>
      <c r="K14" s="107">
        <v>1.22</v>
      </c>
      <c r="L14" s="147">
        <v>1.35</v>
      </c>
      <c r="M14" s="1"/>
      <c r="N14" s="1" t="s">
        <v>96</v>
      </c>
      <c r="O14" s="1" t="s">
        <v>96</v>
      </c>
      <c r="P14" s="1" t="s">
        <v>96</v>
      </c>
      <c r="Q14" s="1" t="s">
        <v>96</v>
      </c>
      <c r="R14" s="1" t="s">
        <v>96</v>
      </c>
      <c r="S14" s="1" t="s">
        <v>96</v>
      </c>
      <c r="T14" s="1" t="s">
        <v>96</v>
      </c>
      <c r="U14" s="1"/>
      <c r="V14" s="1"/>
      <c r="W14" s="1"/>
      <c r="X14" s="1" t="s">
        <v>96</v>
      </c>
      <c r="Y14" s="1" t="s">
        <v>96</v>
      </c>
      <c r="Z14" s="1" t="s">
        <v>96</v>
      </c>
      <c r="AA14" s="1" t="s">
        <v>96</v>
      </c>
      <c r="AB14" s="1" t="s">
        <v>96</v>
      </c>
      <c r="AC14" s="1" t="s">
        <v>96</v>
      </c>
      <c r="AD14" s="1" t="s">
        <v>96</v>
      </c>
      <c r="AE14" s="1"/>
      <c r="AF14" s="1"/>
      <c r="AG14" s="1"/>
      <c r="AH14" s="1"/>
      <c r="AI14" s="1"/>
      <c r="AJ14" s="1"/>
      <c r="AK14" s="1" t="s">
        <v>96</v>
      </c>
      <c r="AL14" s="1" t="s">
        <v>96</v>
      </c>
      <c r="AM14" s="1"/>
      <c r="AN14" s="1"/>
    </row>
    <row r="15" spans="1:40" x14ac:dyDescent="0.3">
      <c r="A15" s="174"/>
      <c r="B15" s="179"/>
      <c r="C15" s="114" t="s">
        <v>105</v>
      </c>
      <c r="D15" s="1"/>
      <c r="E15" s="1" t="s">
        <v>94</v>
      </c>
      <c r="F15" s="1" t="s">
        <v>95</v>
      </c>
      <c r="G15" s="130"/>
      <c r="H15" s="1" t="s">
        <v>96</v>
      </c>
      <c r="I15" s="107">
        <v>3.35</v>
      </c>
      <c r="J15" s="107">
        <v>1.17</v>
      </c>
      <c r="K15" s="107">
        <v>1.22</v>
      </c>
      <c r="L15" s="147">
        <v>1.35</v>
      </c>
      <c r="M15" s="1"/>
      <c r="N15" s="1" t="s">
        <v>96</v>
      </c>
      <c r="O15" s="1" t="s">
        <v>96</v>
      </c>
      <c r="P15" s="1" t="s">
        <v>96</v>
      </c>
      <c r="Q15" s="1" t="s">
        <v>96</v>
      </c>
      <c r="R15" s="1" t="s">
        <v>96</v>
      </c>
      <c r="S15" s="1" t="s">
        <v>96</v>
      </c>
      <c r="T15" s="1" t="s">
        <v>96</v>
      </c>
      <c r="U15" s="1"/>
      <c r="V15" s="1" t="s">
        <v>96</v>
      </c>
      <c r="W15" s="1"/>
      <c r="X15" s="1"/>
      <c r="Y15" s="1" t="s">
        <v>96</v>
      </c>
      <c r="Z15" s="1" t="s">
        <v>96</v>
      </c>
      <c r="AA15" s="1" t="s">
        <v>96</v>
      </c>
      <c r="AB15" s="1" t="s">
        <v>96</v>
      </c>
      <c r="AC15" s="1" t="s">
        <v>96</v>
      </c>
      <c r="AD15" s="1" t="s">
        <v>96</v>
      </c>
      <c r="AE15" s="1"/>
      <c r="AF15" s="1"/>
      <c r="AG15" s="1"/>
      <c r="AH15" s="1"/>
      <c r="AI15" s="1"/>
      <c r="AJ15" s="1"/>
      <c r="AK15" s="1" t="s">
        <v>96</v>
      </c>
      <c r="AL15" s="1"/>
      <c r="AM15" s="1"/>
      <c r="AN15" s="1"/>
    </row>
    <row r="16" spans="1:40" x14ac:dyDescent="0.3">
      <c r="A16" s="174"/>
      <c r="B16" s="179"/>
      <c r="C16" s="114" t="s">
        <v>105</v>
      </c>
      <c r="D16" s="1" t="s">
        <v>101</v>
      </c>
      <c r="E16" s="1" t="s">
        <v>94</v>
      </c>
      <c r="F16" s="1" t="s">
        <v>95</v>
      </c>
      <c r="G16" s="130"/>
      <c r="H16" s="1" t="s">
        <v>96</v>
      </c>
      <c r="I16" s="107">
        <v>3.35</v>
      </c>
      <c r="J16" s="107">
        <v>1.17</v>
      </c>
      <c r="K16" s="107">
        <v>1.22</v>
      </c>
      <c r="L16" s="147">
        <v>1.35</v>
      </c>
      <c r="M16" s="1"/>
      <c r="N16" s="1" t="s">
        <v>96</v>
      </c>
      <c r="O16" s="1" t="s">
        <v>96</v>
      </c>
      <c r="P16" s="1" t="s">
        <v>96</v>
      </c>
      <c r="Q16" s="1" t="s">
        <v>96</v>
      </c>
      <c r="R16" s="1" t="s">
        <v>96</v>
      </c>
      <c r="S16" s="1" t="s">
        <v>96</v>
      </c>
      <c r="T16" s="1" t="s">
        <v>96</v>
      </c>
      <c r="U16" s="1"/>
      <c r="V16" s="1" t="s">
        <v>96</v>
      </c>
      <c r="W16" s="1"/>
      <c r="X16" s="1" t="s">
        <v>96</v>
      </c>
      <c r="Y16" s="1" t="s">
        <v>96</v>
      </c>
      <c r="Z16" s="1" t="s">
        <v>96</v>
      </c>
      <c r="AA16" s="1" t="s">
        <v>96</v>
      </c>
      <c r="AB16" s="1" t="s">
        <v>96</v>
      </c>
      <c r="AC16" s="1" t="s">
        <v>96</v>
      </c>
      <c r="AD16" s="1" t="s">
        <v>96</v>
      </c>
      <c r="AE16" s="1"/>
      <c r="AF16" s="1"/>
      <c r="AG16" s="1"/>
      <c r="AH16" s="1"/>
      <c r="AI16" s="1"/>
      <c r="AJ16" s="1"/>
      <c r="AK16" s="1" t="s">
        <v>96</v>
      </c>
      <c r="AL16" s="1" t="s">
        <v>96</v>
      </c>
      <c r="AM16" s="1"/>
      <c r="AN16" s="1"/>
    </row>
    <row r="17" spans="1:40" x14ac:dyDescent="0.3">
      <c r="A17" s="174"/>
      <c r="B17" s="179" t="s">
        <v>106</v>
      </c>
      <c r="C17" s="114" t="s">
        <v>100</v>
      </c>
      <c r="D17" s="2"/>
      <c r="E17" s="1" t="s">
        <v>94</v>
      </c>
      <c r="F17" s="1" t="s">
        <v>95</v>
      </c>
      <c r="G17" s="130"/>
      <c r="H17" s="1" t="s">
        <v>96</v>
      </c>
      <c r="I17" s="107">
        <v>3.35</v>
      </c>
      <c r="J17" s="107">
        <v>1.17</v>
      </c>
      <c r="K17" s="107">
        <v>1.22</v>
      </c>
      <c r="L17" s="147">
        <v>1.35</v>
      </c>
      <c r="M17" s="1"/>
      <c r="N17" s="1" t="s">
        <v>96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96</v>
      </c>
      <c r="Z17" s="1" t="s">
        <v>96</v>
      </c>
      <c r="AA17" s="1" t="s">
        <v>96</v>
      </c>
      <c r="AB17" s="1" t="s">
        <v>96</v>
      </c>
      <c r="AC17" s="1" t="s">
        <v>96</v>
      </c>
      <c r="AD17" s="1" t="s">
        <v>96</v>
      </c>
      <c r="AE17" s="1"/>
      <c r="AF17" s="1"/>
      <c r="AG17" s="1"/>
      <c r="AH17" s="1"/>
      <c r="AI17" s="1"/>
      <c r="AJ17" s="1"/>
      <c r="AK17" s="1" t="s">
        <v>96</v>
      </c>
      <c r="AL17" s="1"/>
      <c r="AM17" s="1"/>
      <c r="AN17" s="1"/>
    </row>
    <row r="18" spans="1:40" x14ac:dyDescent="0.3">
      <c r="A18" s="174"/>
      <c r="B18" s="179"/>
      <c r="C18" s="114" t="s">
        <v>100</v>
      </c>
      <c r="D18" s="1" t="s">
        <v>101</v>
      </c>
      <c r="E18" s="1" t="s">
        <v>94</v>
      </c>
      <c r="F18" s="1" t="s">
        <v>95</v>
      </c>
      <c r="G18" s="130"/>
      <c r="H18" s="1" t="s">
        <v>96</v>
      </c>
      <c r="I18" s="107">
        <v>3.35</v>
      </c>
      <c r="J18" s="107">
        <v>1.17</v>
      </c>
      <c r="K18" s="107">
        <v>1.22</v>
      </c>
      <c r="L18" s="147">
        <v>1.35</v>
      </c>
      <c r="M18" s="1"/>
      <c r="N18" s="1" t="s">
        <v>96</v>
      </c>
      <c r="O18" s="1"/>
      <c r="P18" s="1"/>
      <c r="Q18" s="1"/>
      <c r="R18" s="1"/>
      <c r="S18" s="1"/>
      <c r="T18" s="1"/>
      <c r="U18" s="1"/>
      <c r="V18" s="1"/>
      <c r="W18" s="1"/>
      <c r="X18" s="1" t="s">
        <v>96</v>
      </c>
      <c r="Y18" s="1" t="s">
        <v>96</v>
      </c>
      <c r="Z18" s="1" t="s">
        <v>96</v>
      </c>
      <c r="AA18" s="1" t="s">
        <v>96</v>
      </c>
      <c r="AB18" s="1" t="s">
        <v>96</v>
      </c>
      <c r="AC18" s="1" t="s">
        <v>96</v>
      </c>
      <c r="AD18" s="1" t="s">
        <v>96</v>
      </c>
      <c r="AE18" s="1"/>
      <c r="AF18" s="1"/>
      <c r="AG18" s="1"/>
      <c r="AH18" s="1"/>
      <c r="AI18" s="1"/>
      <c r="AJ18" s="1"/>
      <c r="AK18" s="1" t="s">
        <v>96</v>
      </c>
      <c r="AL18" s="1" t="s">
        <v>96</v>
      </c>
      <c r="AM18" s="1"/>
      <c r="AN18" s="1"/>
    </row>
    <row r="19" spans="1:40" x14ac:dyDescent="0.3">
      <c r="A19" s="174"/>
      <c r="B19" s="197"/>
      <c r="C19" s="114" t="s">
        <v>102</v>
      </c>
      <c r="D19" s="1"/>
      <c r="E19" s="1" t="s">
        <v>94</v>
      </c>
      <c r="F19" s="1" t="s">
        <v>95</v>
      </c>
      <c r="G19" s="130"/>
      <c r="H19" s="1" t="s">
        <v>96</v>
      </c>
      <c r="I19" s="107">
        <v>3.35</v>
      </c>
      <c r="J19" s="107">
        <v>1.17</v>
      </c>
      <c r="K19" s="107">
        <v>1.22</v>
      </c>
      <c r="L19" s="147">
        <v>1.35</v>
      </c>
      <c r="M19" s="1"/>
      <c r="N19" s="1" t="s">
        <v>96</v>
      </c>
      <c r="O19" s="1"/>
      <c r="P19" s="1"/>
      <c r="Q19" s="1"/>
      <c r="R19" s="1"/>
      <c r="S19" s="1"/>
      <c r="T19" s="1" t="s">
        <v>96</v>
      </c>
      <c r="U19" s="1"/>
      <c r="V19" s="1"/>
      <c r="W19" s="1"/>
      <c r="X19" s="1" t="s">
        <v>96</v>
      </c>
      <c r="Y19" s="1" t="s">
        <v>96</v>
      </c>
      <c r="Z19" s="1" t="s">
        <v>96</v>
      </c>
      <c r="AA19" s="1" t="s">
        <v>96</v>
      </c>
      <c r="AB19" s="1" t="s">
        <v>96</v>
      </c>
      <c r="AC19" s="1" t="s">
        <v>96</v>
      </c>
      <c r="AD19" s="1" t="s">
        <v>96</v>
      </c>
      <c r="AE19" s="1"/>
      <c r="AF19" s="1"/>
      <c r="AG19" s="1"/>
      <c r="AH19" s="1"/>
      <c r="AI19" s="1"/>
      <c r="AJ19" s="1"/>
      <c r="AK19" s="1" t="s">
        <v>96</v>
      </c>
      <c r="AL19" s="1" t="s">
        <v>96</v>
      </c>
      <c r="AM19" s="1"/>
      <c r="AN19" s="1"/>
    </row>
    <row r="20" spans="1:40" x14ac:dyDescent="0.3">
      <c r="A20" s="174"/>
      <c r="B20" s="197"/>
      <c r="C20" s="114" t="s">
        <v>102</v>
      </c>
      <c r="D20" s="1" t="s">
        <v>103</v>
      </c>
      <c r="E20" s="1" t="s">
        <v>94</v>
      </c>
      <c r="F20" s="1" t="s">
        <v>95</v>
      </c>
      <c r="G20" s="130"/>
      <c r="H20" s="1" t="s">
        <v>96</v>
      </c>
      <c r="I20" s="107">
        <v>3.35</v>
      </c>
      <c r="J20" s="107">
        <v>1.17</v>
      </c>
      <c r="K20" s="107">
        <v>1.22</v>
      </c>
      <c r="L20" s="147">
        <v>1.35</v>
      </c>
      <c r="M20" s="1"/>
      <c r="N20" s="1" t="s">
        <v>96</v>
      </c>
      <c r="O20" s="1" t="s">
        <v>96</v>
      </c>
      <c r="P20" s="1" t="s">
        <v>96</v>
      </c>
      <c r="Q20" s="1" t="s">
        <v>96</v>
      </c>
      <c r="R20" s="1" t="s">
        <v>96</v>
      </c>
      <c r="S20" s="1" t="s">
        <v>96</v>
      </c>
      <c r="T20" s="1" t="s">
        <v>96</v>
      </c>
      <c r="U20" s="1"/>
      <c r="V20" s="1"/>
      <c r="W20" s="1"/>
      <c r="X20" s="1" t="s">
        <v>96</v>
      </c>
      <c r="Y20" s="1" t="s">
        <v>96</v>
      </c>
      <c r="Z20" s="1" t="s">
        <v>96</v>
      </c>
      <c r="AA20" s="1" t="s">
        <v>96</v>
      </c>
      <c r="AB20" s="1" t="s">
        <v>96</v>
      </c>
      <c r="AC20" s="1" t="s">
        <v>96</v>
      </c>
      <c r="AD20" s="1" t="s">
        <v>96</v>
      </c>
      <c r="AE20" s="1"/>
      <c r="AF20" s="1"/>
      <c r="AG20" s="1"/>
      <c r="AH20" s="1"/>
      <c r="AI20" s="1"/>
      <c r="AJ20" s="1"/>
      <c r="AK20" s="1" t="s">
        <v>96</v>
      </c>
      <c r="AL20" s="1" t="s">
        <v>96</v>
      </c>
      <c r="AM20" s="1"/>
      <c r="AN20" s="1"/>
    </row>
    <row r="21" spans="1:40" x14ac:dyDescent="0.3">
      <c r="A21" s="174"/>
      <c r="B21" s="179" t="s">
        <v>107</v>
      </c>
      <c r="C21" s="114" t="s">
        <v>108</v>
      </c>
      <c r="D21" s="1" t="s">
        <v>109</v>
      </c>
      <c r="E21" s="1" t="s">
        <v>94</v>
      </c>
      <c r="F21" s="1" t="s">
        <v>95</v>
      </c>
      <c r="G21" s="130"/>
      <c r="H21" s="1" t="s">
        <v>96</v>
      </c>
      <c r="I21" s="107">
        <v>3.35</v>
      </c>
      <c r="J21" s="107">
        <v>1.17</v>
      </c>
      <c r="K21" s="107">
        <v>1.22</v>
      </c>
      <c r="L21" s="147">
        <v>1.35</v>
      </c>
      <c r="M21" s="1"/>
      <c r="N21" s="1" t="s">
        <v>96</v>
      </c>
      <c r="O21" s="1"/>
      <c r="P21" s="1"/>
      <c r="Q21" s="1"/>
      <c r="R21" s="1"/>
      <c r="S21" s="1"/>
      <c r="T21" s="1" t="s">
        <v>96</v>
      </c>
      <c r="U21" s="1" t="s">
        <v>96</v>
      </c>
      <c r="V21" s="1"/>
      <c r="W21" s="1"/>
      <c r="X21" s="1" t="s">
        <v>96</v>
      </c>
      <c r="Y21" s="1" t="s">
        <v>96</v>
      </c>
      <c r="Z21" s="1" t="s">
        <v>96</v>
      </c>
      <c r="AA21" s="1" t="s">
        <v>96</v>
      </c>
      <c r="AB21" s="1" t="s">
        <v>96</v>
      </c>
      <c r="AC21" s="1" t="s">
        <v>96</v>
      </c>
      <c r="AD21" s="1" t="s">
        <v>96</v>
      </c>
      <c r="AE21" s="1"/>
      <c r="AF21" s="1"/>
      <c r="AG21" s="1"/>
      <c r="AH21" s="1"/>
      <c r="AI21" s="1"/>
      <c r="AJ21" s="1"/>
      <c r="AK21" s="1" t="s">
        <v>96</v>
      </c>
      <c r="AL21" s="1" t="s">
        <v>96</v>
      </c>
      <c r="AM21" s="1"/>
      <c r="AN21" s="1"/>
    </row>
    <row r="22" spans="1:40" x14ac:dyDescent="0.3">
      <c r="A22" s="174"/>
      <c r="B22" s="179"/>
      <c r="C22" s="114" t="s">
        <v>108</v>
      </c>
      <c r="D22" s="1" t="s">
        <v>110</v>
      </c>
      <c r="E22" s="1" t="s">
        <v>94</v>
      </c>
      <c r="F22" s="1" t="s">
        <v>95</v>
      </c>
      <c r="G22" s="130"/>
      <c r="H22" s="1" t="s">
        <v>96</v>
      </c>
      <c r="I22" s="107">
        <v>3.35</v>
      </c>
      <c r="J22" s="107">
        <v>1.17</v>
      </c>
      <c r="K22" s="107">
        <v>1.22</v>
      </c>
      <c r="L22" s="147">
        <v>1.35</v>
      </c>
      <c r="M22" s="1"/>
      <c r="N22" s="1" t="s">
        <v>96</v>
      </c>
      <c r="O22" s="1" t="s">
        <v>96</v>
      </c>
      <c r="P22" s="1" t="s">
        <v>96</v>
      </c>
      <c r="Q22" s="1" t="s">
        <v>96</v>
      </c>
      <c r="R22" s="1" t="s">
        <v>96</v>
      </c>
      <c r="S22" s="1" t="s">
        <v>96</v>
      </c>
      <c r="T22" s="1" t="s">
        <v>96</v>
      </c>
      <c r="U22" s="1" t="s">
        <v>96</v>
      </c>
      <c r="V22" s="1"/>
      <c r="W22" s="1"/>
      <c r="X22" s="1" t="s">
        <v>96</v>
      </c>
      <c r="Y22" s="1" t="s">
        <v>96</v>
      </c>
      <c r="Z22" s="1" t="s">
        <v>96</v>
      </c>
      <c r="AA22" s="1" t="s">
        <v>96</v>
      </c>
      <c r="AB22" s="1" t="s">
        <v>96</v>
      </c>
      <c r="AC22" s="1" t="s">
        <v>96</v>
      </c>
      <c r="AD22" s="1" t="s">
        <v>96</v>
      </c>
      <c r="AE22" s="1"/>
      <c r="AF22" s="1"/>
      <c r="AG22" s="1"/>
      <c r="AH22" s="1"/>
      <c r="AI22" s="1"/>
      <c r="AJ22" s="1"/>
      <c r="AK22" s="1" t="s">
        <v>96</v>
      </c>
      <c r="AL22" s="1" t="s">
        <v>96</v>
      </c>
      <c r="AM22" s="1"/>
      <c r="AN22" s="1"/>
    </row>
    <row r="23" spans="1:40" ht="28.8" x14ac:dyDescent="0.3">
      <c r="A23" s="174"/>
      <c r="B23" s="80" t="s">
        <v>111</v>
      </c>
      <c r="C23" s="114" t="s">
        <v>112</v>
      </c>
      <c r="D23" s="1" t="s">
        <v>113</v>
      </c>
      <c r="E23" s="12" t="s">
        <v>114</v>
      </c>
      <c r="F23" s="1" t="s">
        <v>95</v>
      </c>
      <c r="G23" s="131"/>
      <c r="H23" s="1" t="s">
        <v>96</v>
      </c>
      <c r="I23" s="107">
        <v>3.35</v>
      </c>
      <c r="J23" s="107">
        <v>1.17</v>
      </c>
      <c r="K23" s="107">
        <v>1.22</v>
      </c>
      <c r="L23" s="147">
        <v>1.35</v>
      </c>
      <c r="M23" s="1"/>
      <c r="N23" s="1" t="s">
        <v>96</v>
      </c>
      <c r="O23" s="1" t="s">
        <v>96</v>
      </c>
      <c r="P23" s="1" t="s">
        <v>96</v>
      </c>
      <c r="Q23" s="1" t="s">
        <v>96</v>
      </c>
      <c r="R23" s="1" t="s">
        <v>96</v>
      </c>
      <c r="S23" s="1" t="s">
        <v>96</v>
      </c>
      <c r="T23" s="1" t="s">
        <v>96</v>
      </c>
      <c r="U23" s="1" t="s">
        <v>96</v>
      </c>
      <c r="V23" s="1" t="s">
        <v>96</v>
      </c>
      <c r="W23" s="1"/>
      <c r="X23" s="1" t="s">
        <v>96</v>
      </c>
      <c r="Y23" s="1" t="s">
        <v>96</v>
      </c>
      <c r="Z23" s="1" t="s">
        <v>96</v>
      </c>
      <c r="AA23" s="1" t="s">
        <v>96</v>
      </c>
      <c r="AB23" s="1" t="s">
        <v>96</v>
      </c>
      <c r="AC23" s="1" t="s">
        <v>96</v>
      </c>
      <c r="AD23" s="1" t="s">
        <v>96</v>
      </c>
      <c r="AE23" s="1"/>
      <c r="AF23" s="1"/>
      <c r="AG23" s="1"/>
      <c r="AH23" s="1"/>
      <c r="AI23" s="1"/>
      <c r="AJ23" s="1"/>
      <c r="AK23" s="1" t="s">
        <v>96</v>
      </c>
      <c r="AL23" s="1" t="s">
        <v>96</v>
      </c>
      <c r="AM23" s="1"/>
      <c r="AN23" s="1" t="s">
        <v>96</v>
      </c>
    </row>
    <row r="24" spans="1:40" ht="28.8" x14ac:dyDescent="0.3">
      <c r="A24" s="174"/>
      <c r="B24" s="80" t="s">
        <v>115</v>
      </c>
      <c r="C24" s="114" t="s">
        <v>112</v>
      </c>
      <c r="D24" s="1" t="s">
        <v>113</v>
      </c>
      <c r="E24" s="12" t="s">
        <v>114</v>
      </c>
      <c r="F24" s="1" t="s">
        <v>95</v>
      </c>
      <c r="G24" s="131"/>
      <c r="H24" s="1" t="s">
        <v>96</v>
      </c>
      <c r="I24" s="107">
        <v>3.35</v>
      </c>
      <c r="J24" s="107">
        <v>1.17</v>
      </c>
      <c r="K24" s="107">
        <v>1.22</v>
      </c>
      <c r="L24" s="147">
        <v>1.35</v>
      </c>
      <c r="M24" s="1"/>
      <c r="N24" s="1" t="s">
        <v>96</v>
      </c>
      <c r="O24" s="1" t="s">
        <v>96</v>
      </c>
      <c r="P24" s="1" t="s">
        <v>96</v>
      </c>
      <c r="Q24" s="1" t="s">
        <v>96</v>
      </c>
      <c r="R24" s="1" t="s">
        <v>96</v>
      </c>
      <c r="S24" s="1" t="s">
        <v>96</v>
      </c>
      <c r="T24" s="1" t="s">
        <v>96</v>
      </c>
      <c r="U24" s="1" t="s">
        <v>96</v>
      </c>
      <c r="V24" s="1" t="s">
        <v>96</v>
      </c>
      <c r="W24" s="1"/>
      <c r="X24" s="1" t="s">
        <v>96</v>
      </c>
      <c r="Y24" s="1" t="s">
        <v>96</v>
      </c>
      <c r="Z24" s="1" t="s">
        <v>96</v>
      </c>
      <c r="AA24" s="1" t="s">
        <v>96</v>
      </c>
      <c r="AB24" s="1" t="s">
        <v>96</v>
      </c>
      <c r="AC24" s="1" t="s">
        <v>96</v>
      </c>
      <c r="AD24" s="1" t="s">
        <v>96</v>
      </c>
      <c r="AE24" s="1"/>
      <c r="AF24" s="1"/>
      <c r="AG24" s="1"/>
      <c r="AH24" s="1"/>
      <c r="AI24" s="1"/>
      <c r="AJ24" s="1"/>
      <c r="AK24" s="1" t="s">
        <v>96</v>
      </c>
      <c r="AL24" s="1" t="s">
        <v>96</v>
      </c>
      <c r="AM24" s="1"/>
      <c r="AN24" s="1" t="s">
        <v>96</v>
      </c>
    </row>
    <row r="25" spans="1:40" ht="28.8" x14ac:dyDescent="0.3">
      <c r="A25" s="174"/>
      <c r="B25" s="80" t="s">
        <v>116</v>
      </c>
      <c r="C25" s="114" t="s">
        <v>112</v>
      </c>
      <c r="D25" s="1" t="s">
        <v>113</v>
      </c>
      <c r="E25" s="12" t="s">
        <v>114</v>
      </c>
      <c r="F25" s="1" t="s">
        <v>95</v>
      </c>
      <c r="G25" s="131"/>
      <c r="H25" s="1" t="s">
        <v>96</v>
      </c>
      <c r="I25" s="107">
        <v>3.35</v>
      </c>
      <c r="J25" s="107">
        <v>1.17</v>
      </c>
      <c r="K25" s="107">
        <v>1.22</v>
      </c>
      <c r="L25" s="147">
        <v>1.35</v>
      </c>
      <c r="M25" s="1"/>
      <c r="N25" s="1" t="s">
        <v>96</v>
      </c>
      <c r="O25" s="1" t="s">
        <v>96</v>
      </c>
      <c r="P25" s="1" t="s">
        <v>96</v>
      </c>
      <c r="Q25" s="1" t="s">
        <v>96</v>
      </c>
      <c r="R25" s="1" t="s">
        <v>96</v>
      </c>
      <c r="S25" s="1" t="s">
        <v>96</v>
      </c>
      <c r="T25" s="1" t="s">
        <v>96</v>
      </c>
      <c r="U25" s="1" t="s">
        <v>96</v>
      </c>
      <c r="V25" s="1" t="s">
        <v>96</v>
      </c>
      <c r="W25" s="1"/>
      <c r="X25" s="1" t="s">
        <v>96</v>
      </c>
      <c r="Y25" s="1" t="s">
        <v>96</v>
      </c>
      <c r="Z25" s="1" t="s">
        <v>96</v>
      </c>
      <c r="AA25" s="1" t="s">
        <v>96</v>
      </c>
      <c r="AB25" s="1" t="s">
        <v>96</v>
      </c>
      <c r="AC25" s="1" t="s">
        <v>96</v>
      </c>
      <c r="AD25" s="1" t="s">
        <v>96</v>
      </c>
      <c r="AE25" s="1"/>
      <c r="AF25" s="1"/>
      <c r="AG25" s="1"/>
      <c r="AH25" s="1"/>
      <c r="AI25" s="1"/>
      <c r="AJ25" s="1"/>
      <c r="AK25" s="1" t="s">
        <v>96</v>
      </c>
      <c r="AL25" s="1" t="s">
        <v>96</v>
      </c>
      <c r="AM25" s="1"/>
      <c r="AN25" s="1" t="s">
        <v>96</v>
      </c>
    </row>
    <row r="26" spans="1:40" ht="28.8" x14ac:dyDescent="0.3">
      <c r="A26" s="175"/>
      <c r="B26" s="80" t="s">
        <v>117</v>
      </c>
      <c r="C26" s="114" t="s">
        <v>112</v>
      </c>
      <c r="D26" s="1" t="s">
        <v>113</v>
      </c>
      <c r="E26" s="12" t="s">
        <v>114</v>
      </c>
      <c r="F26" s="1" t="s">
        <v>95</v>
      </c>
      <c r="G26" s="138" t="s">
        <v>118</v>
      </c>
      <c r="H26" s="1" t="s">
        <v>96</v>
      </c>
      <c r="I26" s="107">
        <v>3.35</v>
      </c>
      <c r="J26" s="107">
        <v>1.17</v>
      </c>
      <c r="K26" s="107">
        <v>1.22</v>
      </c>
      <c r="L26" s="147">
        <v>1.35</v>
      </c>
      <c r="M26" s="1"/>
      <c r="N26" s="1" t="s">
        <v>96</v>
      </c>
      <c r="O26" s="1" t="s">
        <v>96</v>
      </c>
      <c r="P26" s="1" t="s">
        <v>96</v>
      </c>
      <c r="Q26" s="1" t="s">
        <v>96</v>
      </c>
      <c r="R26" s="1" t="s">
        <v>96</v>
      </c>
      <c r="S26" s="1" t="s">
        <v>96</v>
      </c>
      <c r="T26" s="1" t="s">
        <v>96</v>
      </c>
      <c r="U26" s="1" t="s">
        <v>96</v>
      </c>
      <c r="V26" s="1" t="s">
        <v>96</v>
      </c>
      <c r="W26" s="1"/>
      <c r="X26" s="1" t="s">
        <v>96</v>
      </c>
      <c r="Y26" s="1" t="s">
        <v>96</v>
      </c>
      <c r="Z26" s="1" t="s">
        <v>96</v>
      </c>
      <c r="AA26" s="1" t="s">
        <v>96</v>
      </c>
      <c r="AB26" s="1" t="s">
        <v>96</v>
      </c>
      <c r="AC26" s="1" t="s">
        <v>96</v>
      </c>
      <c r="AD26" s="1" t="s">
        <v>96</v>
      </c>
      <c r="AE26" s="1"/>
      <c r="AF26" s="1"/>
      <c r="AG26" s="1"/>
      <c r="AH26" s="1"/>
      <c r="AI26" s="1"/>
      <c r="AJ26" s="1"/>
      <c r="AK26" s="1" t="s">
        <v>96</v>
      </c>
      <c r="AL26" s="1" t="s">
        <v>96</v>
      </c>
      <c r="AM26" s="1"/>
      <c r="AN26" s="1" t="s">
        <v>96</v>
      </c>
    </row>
    <row r="27" spans="1:40" x14ac:dyDescent="0.3">
      <c r="A27" s="173" t="s">
        <v>119</v>
      </c>
      <c r="B27" s="179" t="s">
        <v>120</v>
      </c>
      <c r="C27" s="114" t="s">
        <v>121</v>
      </c>
      <c r="D27" s="1" t="s">
        <v>122</v>
      </c>
      <c r="E27" s="1" t="s">
        <v>94</v>
      </c>
      <c r="F27" s="1" t="s">
        <v>95</v>
      </c>
      <c r="G27" s="130"/>
      <c r="H27" s="1" t="s">
        <v>96</v>
      </c>
      <c r="I27" s="107">
        <v>3.35</v>
      </c>
      <c r="J27" s="107">
        <v>1.17</v>
      </c>
      <c r="K27" s="107">
        <v>1.22</v>
      </c>
      <c r="L27" s="147">
        <v>1.35</v>
      </c>
      <c r="M27" s="1"/>
      <c r="N27" s="1" t="s">
        <v>96</v>
      </c>
      <c r="O27" s="1"/>
      <c r="P27" s="1"/>
      <c r="Q27" s="1"/>
      <c r="R27" s="1"/>
      <c r="S27" s="1"/>
      <c r="T27" s="1" t="s">
        <v>96</v>
      </c>
      <c r="U27" s="1" t="s">
        <v>96</v>
      </c>
      <c r="V27" s="1"/>
      <c r="W27" s="1"/>
      <c r="X27" s="1" t="s">
        <v>96</v>
      </c>
      <c r="Y27" s="1" t="s">
        <v>96</v>
      </c>
      <c r="Z27" s="1" t="s">
        <v>96</v>
      </c>
      <c r="AA27" s="1" t="s">
        <v>96</v>
      </c>
      <c r="AB27" s="1" t="s">
        <v>96</v>
      </c>
      <c r="AC27" s="1" t="s">
        <v>96</v>
      </c>
      <c r="AD27" s="1" t="s">
        <v>96</v>
      </c>
      <c r="AE27" s="1"/>
      <c r="AF27" s="1"/>
      <c r="AG27" s="1"/>
      <c r="AH27" s="1"/>
      <c r="AI27" s="1"/>
      <c r="AJ27" s="1"/>
      <c r="AK27" s="1" t="s">
        <v>96</v>
      </c>
      <c r="AL27" s="1" t="s">
        <v>96</v>
      </c>
      <c r="AM27" s="1"/>
      <c r="AN27" s="1"/>
    </row>
    <row r="28" spans="1:40" x14ac:dyDescent="0.3">
      <c r="A28" s="174"/>
      <c r="B28" s="197"/>
      <c r="C28" s="114" t="s">
        <v>121</v>
      </c>
      <c r="D28" s="1" t="s">
        <v>123</v>
      </c>
      <c r="E28" s="1" t="s">
        <v>94</v>
      </c>
      <c r="F28" s="1" t="s">
        <v>95</v>
      </c>
      <c r="G28" s="130"/>
      <c r="H28" s="1" t="s">
        <v>96</v>
      </c>
      <c r="I28" s="107">
        <v>3.35</v>
      </c>
      <c r="J28" s="107">
        <v>1.17</v>
      </c>
      <c r="K28" s="107">
        <v>1.22</v>
      </c>
      <c r="L28" s="147">
        <v>1.35</v>
      </c>
      <c r="M28" s="1"/>
      <c r="N28" s="1" t="s">
        <v>96</v>
      </c>
      <c r="O28" s="1" t="s">
        <v>96</v>
      </c>
      <c r="P28" s="1" t="s">
        <v>96</v>
      </c>
      <c r="Q28" s="1" t="s">
        <v>96</v>
      </c>
      <c r="R28" s="1" t="s">
        <v>96</v>
      </c>
      <c r="S28" s="1" t="s">
        <v>96</v>
      </c>
      <c r="T28" s="1" t="s">
        <v>96</v>
      </c>
      <c r="U28" s="1" t="s">
        <v>96</v>
      </c>
      <c r="V28" s="1"/>
      <c r="W28" s="1"/>
      <c r="X28" s="1" t="s">
        <v>96</v>
      </c>
      <c r="Y28" s="1" t="s">
        <v>96</v>
      </c>
      <c r="Z28" s="1" t="s">
        <v>96</v>
      </c>
      <c r="AA28" s="1" t="s">
        <v>96</v>
      </c>
      <c r="AB28" s="1" t="s">
        <v>96</v>
      </c>
      <c r="AC28" s="1" t="s">
        <v>96</v>
      </c>
      <c r="AD28" s="1" t="s">
        <v>96</v>
      </c>
      <c r="AE28" s="1"/>
      <c r="AF28" s="1"/>
      <c r="AG28" s="1"/>
      <c r="AH28" s="1"/>
      <c r="AI28" s="1"/>
      <c r="AJ28" s="1"/>
      <c r="AK28" s="1" t="s">
        <v>96</v>
      </c>
      <c r="AL28" s="1" t="s">
        <v>96</v>
      </c>
      <c r="AM28" s="1"/>
      <c r="AN28" s="1"/>
    </row>
    <row r="29" spans="1:40" x14ac:dyDescent="0.3">
      <c r="A29" s="174"/>
      <c r="B29" s="197"/>
      <c r="C29" s="114" t="s">
        <v>124</v>
      </c>
      <c r="D29" s="1" t="s">
        <v>122</v>
      </c>
      <c r="E29" s="1" t="s">
        <v>94</v>
      </c>
      <c r="F29" s="1" t="s">
        <v>95</v>
      </c>
      <c r="G29" s="130"/>
      <c r="H29" s="1" t="s">
        <v>96</v>
      </c>
      <c r="I29" s="107">
        <v>3.35</v>
      </c>
      <c r="J29" s="107">
        <v>1.17</v>
      </c>
      <c r="K29" s="107">
        <v>1.22</v>
      </c>
      <c r="L29" s="147">
        <v>1.35</v>
      </c>
      <c r="M29" s="1"/>
      <c r="N29" s="1" t="s">
        <v>96</v>
      </c>
      <c r="O29" s="1" t="s">
        <v>96</v>
      </c>
      <c r="P29" s="1" t="s">
        <v>96</v>
      </c>
      <c r="Q29" s="1" t="s">
        <v>96</v>
      </c>
      <c r="R29" s="1" t="s">
        <v>96</v>
      </c>
      <c r="S29" s="1" t="s">
        <v>96</v>
      </c>
      <c r="T29" s="1" t="s">
        <v>96</v>
      </c>
      <c r="U29" s="1" t="s">
        <v>96</v>
      </c>
      <c r="V29" s="1" t="s">
        <v>96</v>
      </c>
      <c r="W29" s="1"/>
      <c r="X29" s="1" t="s">
        <v>96</v>
      </c>
      <c r="Y29" s="1" t="s">
        <v>96</v>
      </c>
      <c r="Z29" s="1" t="s">
        <v>96</v>
      </c>
      <c r="AA29" s="1" t="s">
        <v>96</v>
      </c>
      <c r="AB29" s="1" t="s">
        <v>96</v>
      </c>
      <c r="AC29" s="1" t="s">
        <v>96</v>
      </c>
      <c r="AD29" s="1" t="s">
        <v>96</v>
      </c>
      <c r="AE29" s="1"/>
      <c r="AF29" s="1"/>
      <c r="AG29" s="1"/>
      <c r="AH29" s="1"/>
      <c r="AI29" s="1"/>
      <c r="AJ29" s="1"/>
      <c r="AK29" s="1" t="s">
        <v>96</v>
      </c>
      <c r="AL29" s="1" t="s">
        <v>96</v>
      </c>
      <c r="AM29" s="1"/>
      <c r="AN29" s="1"/>
    </row>
    <row r="30" spans="1:40" ht="28.8" x14ac:dyDescent="0.3">
      <c r="A30" s="174"/>
      <c r="B30" s="179" t="s">
        <v>125</v>
      </c>
      <c r="C30" s="114" t="s">
        <v>126</v>
      </c>
      <c r="D30" s="1" t="s">
        <v>127</v>
      </c>
      <c r="E30" s="12" t="s">
        <v>128</v>
      </c>
      <c r="F30" s="1" t="s">
        <v>95</v>
      </c>
      <c r="G30" s="138" t="s">
        <v>118</v>
      </c>
      <c r="H30" s="1" t="s">
        <v>96</v>
      </c>
      <c r="I30" s="107">
        <v>3.35</v>
      </c>
      <c r="J30" s="107">
        <v>1.17</v>
      </c>
      <c r="K30" s="107">
        <v>1.22</v>
      </c>
      <c r="L30" s="147">
        <v>1.35</v>
      </c>
      <c r="M30" s="1"/>
      <c r="N30" s="1" t="s">
        <v>96</v>
      </c>
      <c r="O30" s="1"/>
      <c r="P30" s="1"/>
      <c r="Q30" s="1"/>
      <c r="R30" s="1"/>
      <c r="S30" s="1"/>
      <c r="T30" s="1" t="s">
        <v>96</v>
      </c>
      <c r="U30" s="1" t="s">
        <v>96</v>
      </c>
      <c r="V30" s="1"/>
      <c r="W30" s="1"/>
      <c r="X30" s="1" t="s">
        <v>96</v>
      </c>
      <c r="Y30" s="1" t="s">
        <v>96</v>
      </c>
      <c r="Z30" s="1" t="s">
        <v>96</v>
      </c>
      <c r="AA30" s="1" t="s">
        <v>96</v>
      </c>
      <c r="AB30" s="1" t="s">
        <v>96</v>
      </c>
      <c r="AC30" s="1" t="s">
        <v>96</v>
      </c>
      <c r="AD30" s="1" t="s">
        <v>96</v>
      </c>
      <c r="AE30" s="1"/>
      <c r="AF30" s="1"/>
      <c r="AG30" s="1"/>
      <c r="AH30" s="1"/>
      <c r="AI30" s="1"/>
      <c r="AJ30" s="1"/>
      <c r="AK30" s="1" t="s">
        <v>96</v>
      </c>
      <c r="AL30" s="1" t="s">
        <v>96</v>
      </c>
      <c r="AM30" s="1"/>
      <c r="AN30" s="1" t="s">
        <v>96</v>
      </c>
    </row>
    <row r="31" spans="1:40" ht="28.8" x14ac:dyDescent="0.3">
      <c r="A31" s="174"/>
      <c r="B31" s="179"/>
      <c r="C31" s="114" t="s">
        <v>126</v>
      </c>
      <c r="D31" s="12" t="s">
        <v>129</v>
      </c>
      <c r="E31" s="12" t="s">
        <v>128</v>
      </c>
      <c r="F31" s="1" t="s">
        <v>95</v>
      </c>
      <c r="G31" s="138" t="s">
        <v>118</v>
      </c>
      <c r="H31" s="1" t="s">
        <v>96</v>
      </c>
      <c r="I31" s="107">
        <v>3.35</v>
      </c>
      <c r="J31" s="107">
        <v>1.17</v>
      </c>
      <c r="K31" s="107">
        <v>1.22</v>
      </c>
      <c r="L31" s="147">
        <v>1.35</v>
      </c>
      <c r="M31" s="1"/>
      <c r="N31" s="1" t="s">
        <v>96</v>
      </c>
      <c r="O31" s="1" t="s">
        <v>96</v>
      </c>
      <c r="P31" s="1" t="s">
        <v>96</v>
      </c>
      <c r="Q31" s="1" t="s">
        <v>96</v>
      </c>
      <c r="R31" s="1" t="s">
        <v>96</v>
      </c>
      <c r="S31" s="1" t="s">
        <v>96</v>
      </c>
      <c r="T31" s="1" t="s">
        <v>96</v>
      </c>
      <c r="U31" s="1" t="s">
        <v>96</v>
      </c>
      <c r="V31" s="1"/>
      <c r="W31" s="1"/>
      <c r="X31" s="1" t="s">
        <v>96</v>
      </c>
      <c r="Y31" s="1" t="s">
        <v>96</v>
      </c>
      <c r="Z31" s="1" t="s">
        <v>96</v>
      </c>
      <c r="AA31" s="1" t="s">
        <v>96</v>
      </c>
      <c r="AB31" s="1" t="s">
        <v>96</v>
      </c>
      <c r="AC31" s="1" t="s">
        <v>96</v>
      </c>
      <c r="AD31" s="1" t="s">
        <v>96</v>
      </c>
      <c r="AE31" s="1"/>
      <c r="AF31" s="1"/>
      <c r="AG31" s="1"/>
      <c r="AH31" s="1"/>
      <c r="AI31" s="1"/>
      <c r="AJ31" s="1"/>
      <c r="AK31" s="1" t="s">
        <v>96</v>
      </c>
      <c r="AL31" s="1" t="s">
        <v>96</v>
      </c>
      <c r="AM31" s="1"/>
      <c r="AN31" s="1" t="s">
        <v>96</v>
      </c>
    </row>
    <row r="32" spans="1:40" ht="28.8" x14ac:dyDescent="0.3">
      <c r="A32" s="174"/>
      <c r="B32" s="179"/>
      <c r="C32" s="114" t="s">
        <v>130</v>
      </c>
      <c r="D32" s="1" t="s">
        <v>127</v>
      </c>
      <c r="E32" s="12" t="s">
        <v>128</v>
      </c>
      <c r="F32" s="1" t="s">
        <v>95</v>
      </c>
      <c r="G32" s="138" t="s">
        <v>118</v>
      </c>
      <c r="H32" s="1" t="s">
        <v>96</v>
      </c>
      <c r="I32" s="107">
        <v>3.35</v>
      </c>
      <c r="J32" s="107">
        <v>1.17</v>
      </c>
      <c r="K32" s="107">
        <v>1.22</v>
      </c>
      <c r="L32" s="147">
        <v>1.35</v>
      </c>
      <c r="M32" s="1"/>
      <c r="N32" s="1" t="s">
        <v>96</v>
      </c>
      <c r="O32" s="1" t="s">
        <v>96</v>
      </c>
      <c r="P32" s="1" t="s">
        <v>96</v>
      </c>
      <c r="Q32" s="1" t="s">
        <v>96</v>
      </c>
      <c r="R32" s="1" t="s">
        <v>96</v>
      </c>
      <c r="S32" s="1" t="s">
        <v>96</v>
      </c>
      <c r="T32" s="1" t="s">
        <v>96</v>
      </c>
      <c r="U32" s="1" t="s">
        <v>96</v>
      </c>
      <c r="V32" s="1" t="s">
        <v>96</v>
      </c>
      <c r="W32" s="1"/>
      <c r="X32" s="1" t="s">
        <v>96</v>
      </c>
      <c r="Y32" s="1" t="s">
        <v>96</v>
      </c>
      <c r="Z32" s="1" t="s">
        <v>96</v>
      </c>
      <c r="AA32" s="1" t="s">
        <v>96</v>
      </c>
      <c r="AB32" s="1" t="s">
        <v>96</v>
      </c>
      <c r="AC32" s="1" t="s">
        <v>96</v>
      </c>
      <c r="AD32" s="1" t="s">
        <v>96</v>
      </c>
      <c r="AE32" s="1"/>
      <c r="AF32" s="1"/>
      <c r="AG32" s="1"/>
      <c r="AH32" s="1"/>
      <c r="AI32" s="1"/>
      <c r="AJ32" s="1"/>
      <c r="AK32" s="1" t="s">
        <v>96</v>
      </c>
      <c r="AL32" s="1" t="s">
        <v>96</v>
      </c>
      <c r="AM32" s="1"/>
      <c r="AN32" s="1" t="s">
        <v>96</v>
      </c>
    </row>
    <row r="33" spans="1:40" ht="28.8" x14ac:dyDescent="0.3">
      <c r="A33" s="175"/>
      <c r="B33" s="179"/>
      <c r="C33" s="114" t="s">
        <v>131</v>
      </c>
      <c r="D33" s="1" t="s">
        <v>127</v>
      </c>
      <c r="E33" s="12" t="s">
        <v>128</v>
      </c>
      <c r="F33" s="1" t="s">
        <v>95</v>
      </c>
      <c r="G33" s="138" t="s">
        <v>118</v>
      </c>
      <c r="H33" s="1" t="s">
        <v>96</v>
      </c>
      <c r="I33" s="107">
        <v>3.35</v>
      </c>
      <c r="J33" s="107">
        <v>1.17</v>
      </c>
      <c r="K33" s="107">
        <v>1.22</v>
      </c>
      <c r="L33" s="147">
        <v>1.35</v>
      </c>
      <c r="M33" s="1"/>
      <c r="N33" s="1" t="s">
        <v>96</v>
      </c>
      <c r="O33" s="1" t="s">
        <v>96</v>
      </c>
      <c r="P33" s="1" t="s">
        <v>96</v>
      </c>
      <c r="Q33" s="1" t="s">
        <v>96</v>
      </c>
      <c r="R33" s="1" t="s">
        <v>96</v>
      </c>
      <c r="S33" s="1" t="s">
        <v>96</v>
      </c>
      <c r="T33" s="1" t="s">
        <v>96</v>
      </c>
      <c r="U33" s="1" t="s">
        <v>96</v>
      </c>
      <c r="V33" s="1" t="s">
        <v>96</v>
      </c>
      <c r="W33" s="1"/>
      <c r="X33" s="1" t="s">
        <v>96</v>
      </c>
      <c r="Y33" s="1" t="s">
        <v>96</v>
      </c>
      <c r="Z33" s="1" t="s">
        <v>96</v>
      </c>
      <c r="AA33" s="1" t="s">
        <v>96</v>
      </c>
      <c r="AB33" s="1" t="s">
        <v>96</v>
      </c>
      <c r="AC33" s="1" t="s">
        <v>96</v>
      </c>
      <c r="AD33" s="1" t="s">
        <v>96</v>
      </c>
      <c r="AE33" s="1"/>
      <c r="AF33" s="1"/>
      <c r="AG33" s="1"/>
      <c r="AH33" s="1"/>
      <c r="AI33" s="1"/>
      <c r="AJ33" s="1"/>
      <c r="AK33" s="1" t="s">
        <v>96</v>
      </c>
      <c r="AL33" s="1" t="s">
        <v>96</v>
      </c>
      <c r="AM33" s="1"/>
      <c r="AN33" s="1" t="s">
        <v>96</v>
      </c>
    </row>
    <row r="34" spans="1:40" ht="28.8" x14ac:dyDescent="0.3">
      <c r="A34" s="173" t="s">
        <v>132</v>
      </c>
      <c r="B34" s="179" t="s">
        <v>133</v>
      </c>
      <c r="C34" s="114" t="s">
        <v>134</v>
      </c>
      <c r="D34" s="1" t="s">
        <v>135</v>
      </c>
      <c r="E34" s="12" t="s">
        <v>128</v>
      </c>
      <c r="F34" s="1" t="s">
        <v>95</v>
      </c>
      <c r="G34" s="138"/>
      <c r="H34" s="1" t="s">
        <v>96</v>
      </c>
      <c r="I34" s="107">
        <v>3.35</v>
      </c>
      <c r="J34" s="107">
        <v>1.17</v>
      </c>
      <c r="K34" s="107">
        <v>1.22</v>
      </c>
      <c r="L34" s="147">
        <v>1.35</v>
      </c>
      <c r="M34" s="1"/>
      <c r="N34" s="1" t="s">
        <v>96</v>
      </c>
      <c r="O34" s="1" t="s">
        <v>96</v>
      </c>
      <c r="P34" s="1" t="s">
        <v>96</v>
      </c>
      <c r="Q34" s="1" t="s">
        <v>96</v>
      </c>
      <c r="R34" s="1" t="s">
        <v>96</v>
      </c>
      <c r="S34" s="1" t="s">
        <v>96</v>
      </c>
      <c r="T34" s="1" t="s">
        <v>96</v>
      </c>
      <c r="U34" s="1" t="s">
        <v>96</v>
      </c>
      <c r="V34" s="1" t="s">
        <v>96</v>
      </c>
      <c r="W34" s="1"/>
      <c r="X34" s="1"/>
      <c r="Y34" s="1"/>
      <c r="Z34" s="1"/>
      <c r="AA34" s="1"/>
      <c r="AB34" s="1"/>
      <c r="AC34" s="1"/>
      <c r="AD34" s="1" t="s">
        <v>96</v>
      </c>
      <c r="AE34" s="1"/>
      <c r="AF34" s="1"/>
      <c r="AG34" s="1"/>
      <c r="AH34" s="1"/>
      <c r="AI34" s="1"/>
      <c r="AJ34" s="1"/>
      <c r="AK34" s="1" t="s">
        <v>96</v>
      </c>
      <c r="AL34" s="1" t="s">
        <v>96</v>
      </c>
      <c r="AM34" s="1"/>
      <c r="AN34" s="1" t="s">
        <v>96</v>
      </c>
    </row>
    <row r="35" spans="1:40" ht="28.8" x14ac:dyDescent="0.3">
      <c r="A35" s="174"/>
      <c r="B35" s="179"/>
      <c r="C35" s="118" t="s">
        <v>136</v>
      </c>
      <c r="D35" s="1" t="s">
        <v>135</v>
      </c>
      <c r="E35" s="12" t="s">
        <v>128</v>
      </c>
      <c r="F35" s="1" t="s">
        <v>95</v>
      </c>
      <c r="G35" s="138" t="s">
        <v>118</v>
      </c>
      <c r="H35" s="1" t="s">
        <v>96</v>
      </c>
      <c r="I35" s="107">
        <v>3.35</v>
      </c>
      <c r="J35" s="107">
        <v>1.17</v>
      </c>
      <c r="K35" s="107">
        <v>1.22</v>
      </c>
      <c r="L35" s="147">
        <v>1.35</v>
      </c>
      <c r="M35" s="1"/>
      <c r="N35" s="1" t="s">
        <v>96</v>
      </c>
      <c r="O35" s="1" t="s">
        <v>96</v>
      </c>
      <c r="P35" s="1" t="s">
        <v>96</v>
      </c>
      <c r="Q35" s="1" t="s">
        <v>96</v>
      </c>
      <c r="R35" s="1" t="s">
        <v>96</v>
      </c>
      <c r="S35" s="1" t="s">
        <v>96</v>
      </c>
      <c r="T35" s="1" t="s">
        <v>96</v>
      </c>
      <c r="U35" s="1" t="s">
        <v>96</v>
      </c>
      <c r="V35" s="1" t="s">
        <v>96</v>
      </c>
      <c r="W35" s="1"/>
      <c r="X35" s="1"/>
      <c r="Y35" s="1" t="s">
        <v>96</v>
      </c>
      <c r="Z35" s="1" t="s">
        <v>96</v>
      </c>
      <c r="AA35" s="1"/>
      <c r="AB35" s="1"/>
      <c r="AC35" s="1" t="s">
        <v>96</v>
      </c>
      <c r="AD35" s="1" t="s">
        <v>96</v>
      </c>
      <c r="AE35" s="1"/>
      <c r="AF35" s="1"/>
      <c r="AG35" s="1"/>
      <c r="AH35" s="1"/>
      <c r="AI35" s="1"/>
      <c r="AJ35" s="1"/>
      <c r="AK35" s="1" t="s">
        <v>96</v>
      </c>
      <c r="AL35" s="1" t="s">
        <v>96</v>
      </c>
      <c r="AM35" s="1"/>
      <c r="AN35" s="1" t="s">
        <v>96</v>
      </c>
    </row>
    <row r="36" spans="1:40" ht="28.8" x14ac:dyDescent="0.3">
      <c r="A36" s="113" t="s">
        <v>132</v>
      </c>
      <c r="B36" s="80" t="s">
        <v>137</v>
      </c>
      <c r="C36" s="114" t="s">
        <v>137</v>
      </c>
      <c r="D36" s="1" t="s">
        <v>135</v>
      </c>
      <c r="E36" s="12" t="s">
        <v>138</v>
      </c>
      <c r="F36" s="1" t="s">
        <v>95</v>
      </c>
      <c r="G36" s="138" t="s">
        <v>118</v>
      </c>
      <c r="H36" s="1" t="s">
        <v>96</v>
      </c>
      <c r="I36" s="107">
        <v>3.35</v>
      </c>
      <c r="J36" s="107"/>
      <c r="K36" s="107">
        <v>1.22</v>
      </c>
      <c r="L36" s="147"/>
      <c r="M36" s="1"/>
      <c r="N36" s="1" t="s">
        <v>96</v>
      </c>
      <c r="O36" s="1" t="s">
        <v>96</v>
      </c>
      <c r="P36" s="1" t="s">
        <v>96</v>
      </c>
      <c r="Q36" s="1" t="s">
        <v>96</v>
      </c>
      <c r="R36" s="1" t="s">
        <v>96</v>
      </c>
      <c r="S36" s="1" t="s">
        <v>96</v>
      </c>
      <c r="T36" s="1" t="s">
        <v>96</v>
      </c>
      <c r="U36" s="1" t="s">
        <v>96</v>
      </c>
      <c r="V36" s="1" t="s">
        <v>96</v>
      </c>
      <c r="W36" s="1"/>
      <c r="X36" s="1"/>
      <c r="Y36" s="1"/>
      <c r="Z36" s="1"/>
      <c r="AA36" s="1"/>
      <c r="AB36" s="1"/>
      <c r="AC36" s="1"/>
      <c r="AD36" s="1" t="s">
        <v>96</v>
      </c>
      <c r="AE36" s="1"/>
      <c r="AF36" s="1"/>
      <c r="AG36" s="1"/>
      <c r="AH36" s="1"/>
      <c r="AI36" s="1"/>
      <c r="AJ36" s="1"/>
      <c r="AK36" s="1" t="s">
        <v>96</v>
      </c>
      <c r="AL36" s="1" t="s">
        <v>96</v>
      </c>
      <c r="AM36" s="1"/>
      <c r="AN36" s="1" t="s">
        <v>96</v>
      </c>
    </row>
    <row r="37" spans="1:40" ht="28.8" x14ac:dyDescent="0.3">
      <c r="A37" s="173" t="s">
        <v>139</v>
      </c>
      <c r="B37" s="183" t="s">
        <v>140</v>
      </c>
      <c r="C37" s="115" t="s">
        <v>141</v>
      </c>
      <c r="D37" s="13" t="s">
        <v>142</v>
      </c>
      <c r="E37" s="13" t="s">
        <v>143</v>
      </c>
      <c r="F37" s="1" t="s">
        <v>95</v>
      </c>
      <c r="G37" s="132"/>
      <c r="H37" s="13" t="s">
        <v>96</v>
      </c>
      <c r="I37" s="108">
        <v>3.35</v>
      </c>
      <c r="J37" s="108">
        <v>1.17</v>
      </c>
      <c r="K37" s="107">
        <v>1.22</v>
      </c>
      <c r="L37" s="148">
        <v>1.35</v>
      </c>
      <c r="M37" s="13"/>
      <c r="N37" s="5"/>
      <c r="O37" s="5" t="s">
        <v>96</v>
      </c>
      <c r="P37" s="5" t="s">
        <v>96</v>
      </c>
      <c r="Q37" s="5"/>
      <c r="R37" s="5"/>
      <c r="S37" s="5"/>
      <c r="T37" s="5"/>
      <c r="U37" s="5"/>
      <c r="V37" s="5"/>
      <c r="W37" s="5"/>
      <c r="X37" s="5" t="s">
        <v>96</v>
      </c>
      <c r="Y37" s="5"/>
      <c r="Z37" s="5"/>
      <c r="AA37" s="5"/>
      <c r="AB37" s="5"/>
      <c r="AC37" s="5"/>
      <c r="AD37" s="5" t="s">
        <v>96</v>
      </c>
      <c r="AE37" s="5"/>
      <c r="AF37" s="5"/>
      <c r="AG37" s="5"/>
      <c r="AH37" s="5"/>
      <c r="AI37" s="5"/>
      <c r="AJ37" s="5"/>
      <c r="AK37" s="5" t="s">
        <v>96</v>
      </c>
      <c r="AL37" s="5" t="s">
        <v>96</v>
      </c>
      <c r="AM37" s="5"/>
      <c r="AN37" s="5"/>
    </row>
    <row r="38" spans="1:40" ht="28.8" x14ac:dyDescent="0.3">
      <c r="A38" s="174"/>
      <c r="B38" s="184"/>
      <c r="C38" s="114" t="s">
        <v>144</v>
      </c>
      <c r="D38" s="13" t="s">
        <v>142</v>
      </c>
      <c r="E38" s="13" t="s">
        <v>143</v>
      </c>
      <c r="F38" s="1" t="s">
        <v>95</v>
      </c>
      <c r="G38" s="132"/>
      <c r="H38" s="13" t="s">
        <v>96</v>
      </c>
      <c r="I38" s="109">
        <v>3.35</v>
      </c>
      <c r="J38" s="109">
        <v>1.17</v>
      </c>
      <c r="K38" s="107">
        <v>1.22</v>
      </c>
      <c r="L38" s="149">
        <v>1.35</v>
      </c>
      <c r="M38" s="12"/>
      <c r="N38" s="1" t="s">
        <v>96</v>
      </c>
      <c r="O38" s="1" t="s">
        <v>96</v>
      </c>
      <c r="P38" s="1" t="s">
        <v>96</v>
      </c>
      <c r="Q38" s="1" t="s">
        <v>96</v>
      </c>
      <c r="R38" s="1" t="s">
        <v>96</v>
      </c>
      <c r="S38" s="1" t="s">
        <v>96</v>
      </c>
      <c r="T38" s="1" t="s">
        <v>96</v>
      </c>
      <c r="U38" s="1"/>
      <c r="V38" s="1" t="s">
        <v>96</v>
      </c>
      <c r="W38" s="1"/>
      <c r="X38" s="1" t="s">
        <v>96</v>
      </c>
      <c r="Y38" s="1"/>
      <c r="Z38" s="1"/>
      <c r="AA38" s="1" t="s">
        <v>96</v>
      </c>
      <c r="AB38" s="1"/>
      <c r="AC38" s="1" t="s">
        <v>96</v>
      </c>
      <c r="AD38" s="1" t="s">
        <v>96</v>
      </c>
      <c r="AE38" s="1"/>
      <c r="AF38" s="1"/>
      <c r="AG38" s="1"/>
      <c r="AH38" s="1"/>
      <c r="AI38" s="1"/>
      <c r="AJ38" s="1"/>
      <c r="AK38" s="1" t="s">
        <v>96</v>
      </c>
      <c r="AL38" s="1" t="s">
        <v>96</v>
      </c>
      <c r="AM38" s="1"/>
      <c r="AN38" s="1"/>
    </row>
    <row r="39" spans="1:40" x14ac:dyDescent="0.3">
      <c r="A39" s="174"/>
      <c r="B39" s="81" t="s">
        <v>145</v>
      </c>
      <c r="C39" s="116"/>
      <c r="D39" s="1" t="s">
        <v>146</v>
      </c>
      <c r="E39" s="4">
        <v>2.7</v>
      </c>
      <c r="F39" s="1" t="s">
        <v>95</v>
      </c>
      <c r="G39" s="133"/>
      <c r="H39" s="4" t="s">
        <v>96</v>
      </c>
      <c r="I39" s="110">
        <v>3.35</v>
      </c>
      <c r="J39" s="110">
        <v>1.17</v>
      </c>
      <c r="K39" s="107">
        <v>1.22</v>
      </c>
      <c r="L39" s="150">
        <v>1.46</v>
      </c>
      <c r="M39" s="4"/>
      <c r="N39" s="3" t="s">
        <v>96</v>
      </c>
      <c r="O39" s="3" t="s">
        <v>96</v>
      </c>
      <c r="P39" s="3" t="s">
        <v>96</v>
      </c>
      <c r="Q39" s="3" t="s">
        <v>96</v>
      </c>
      <c r="R39" s="3" t="s">
        <v>96</v>
      </c>
      <c r="S39" s="3" t="s">
        <v>96</v>
      </c>
      <c r="T39" s="3" t="s">
        <v>96</v>
      </c>
      <c r="U39" s="3"/>
      <c r="V39" s="3"/>
      <c r="W39" s="3"/>
      <c r="X39" s="3" t="s">
        <v>96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 t="s">
        <v>96</v>
      </c>
      <c r="AL39" s="3" t="s">
        <v>96</v>
      </c>
      <c r="AM39" s="3"/>
      <c r="AN39" s="3"/>
    </row>
    <row r="40" spans="1:40" x14ac:dyDescent="0.3">
      <c r="A40" s="175"/>
      <c r="B40" s="81" t="s">
        <v>147</v>
      </c>
      <c r="C40" s="116"/>
      <c r="D40" s="12" t="s">
        <v>113</v>
      </c>
      <c r="E40" s="4">
        <v>2.7</v>
      </c>
      <c r="F40" s="1" t="s">
        <v>95</v>
      </c>
      <c r="G40" s="133"/>
      <c r="H40" s="4" t="s">
        <v>96</v>
      </c>
      <c r="I40" s="110">
        <v>3.35</v>
      </c>
      <c r="J40" s="110">
        <v>1.17</v>
      </c>
      <c r="K40" s="107">
        <v>1.22</v>
      </c>
      <c r="L40" s="150">
        <v>1.35</v>
      </c>
      <c r="M40" s="4"/>
      <c r="N40" s="3" t="s">
        <v>96</v>
      </c>
      <c r="O40" s="3" t="s">
        <v>96</v>
      </c>
      <c r="P40" s="3" t="s">
        <v>96</v>
      </c>
      <c r="Q40" s="3" t="s">
        <v>96</v>
      </c>
      <c r="R40" s="3" t="s">
        <v>96</v>
      </c>
      <c r="S40" s="3" t="s">
        <v>96</v>
      </c>
      <c r="T40" s="3" t="s">
        <v>96</v>
      </c>
      <c r="U40" s="3"/>
      <c r="V40" s="3"/>
      <c r="W40" s="3"/>
      <c r="X40" s="3" t="s">
        <v>96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 t="s">
        <v>96</v>
      </c>
      <c r="AL40" s="3" t="s">
        <v>96</v>
      </c>
      <c r="AM40" s="3"/>
      <c r="AN40" s="3"/>
    </row>
    <row r="41" spans="1:40" x14ac:dyDescent="0.3">
      <c r="A41" s="79" t="s">
        <v>148</v>
      </c>
      <c r="B41" s="80" t="s">
        <v>149</v>
      </c>
      <c r="C41" s="117" t="s">
        <v>150</v>
      </c>
      <c r="D41" s="1" t="s">
        <v>151</v>
      </c>
      <c r="E41" s="1">
        <v>1.0900000000000001</v>
      </c>
      <c r="F41" s="1" t="s">
        <v>95</v>
      </c>
      <c r="G41" s="130"/>
      <c r="H41" s="1" t="s">
        <v>96</v>
      </c>
      <c r="I41" s="107">
        <v>3.35</v>
      </c>
      <c r="J41" s="107">
        <v>1.17</v>
      </c>
      <c r="K41" s="107">
        <v>1.22</v>
      </c>
      <c r="L41" s="147">
        <v>1.35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 t="s">
        <v>96</v>
      </c>
      <c r="Y41" s="1" t="s">
        <v>96</v>
      </c>
      <c r="Z41" s="1" t="s">
        <v>96</v>
      </c>
      <c r="AA41" s="1"/>
      <c r="AB41" s="1" t="s">
        <v>96</v>
      </c>
      <c r="AC41" s="1" t="s">
        <v>96</v>
      </c>
      <c r="AD41" s="1" t="s">
        <v>96</v>
      </c>
      <c r="AE41" s="1"/>
      <c r="AF41" s="1"/>
      <c r="AG41" s="1"/>
      <c r="AH41" s="1"/>
      <c r="AI41" s="1"/>
      <c r="AJ41" s="1"/>
      <c r="AK41" s="1" t="s">
        <v>96</v>
      </c>
      <c r="AL41" s="1" t="s">
        <v>96</v>
      </c>
      <c r="AM41" s="1"/>
      <c r="AN41" s="1"/>
    </row>
    <row r="42" spans="1:40" x14ac:dyDescent="0.3">
      <c r="A42" s="173" t="s">
        <v>152</v>
      </c>
      <c r="B42" s="185" t="s">
        <v>153</v>
      </c>
      <c r="C42" s="114" t="s">
        <v>154</v>
      </c>
      <c r="D42" s="180" t="s">
        <v>146</v>
      </c>
      <c r="E42" s="14" t="s">
        <v>155</v>
      </c>
      <c r="F42" s="1" t="s">
        <v>95</v>
      </c>
      <c r="G42" s="198" t="s">
        <v>156</v>
      </c>
      <c r="H42" s="14" t="s">
        <v>96</v>
      </c>
      <c r="I42" s="111">
        <v>3.35</v>
      </c>
      <c r="J42" s="111">
        <v>1.17</v>
      </c>
      <c r="K42" s="107">
        <v>1.22</v>
      </c>
      <c r="L42" s="151">
        <v>1.35</v>
      </c>
      <c r="M42" s="14"/>
      <c r="N42" s="1" t="s">
        <v>96</v>
      </c>
      <c r="O42" s="1" t="s">
        <v>96</v>
      </c>
      <c r="P42" s="1"/>
      <c r="Q42" s="1" t="s">
        <v>96</v>
      </c>
      <c r="R42" s="1" t="s">
        <v>96</v>
      </c>
      <c r="S42" s="1" t="s">
        <v>96</v>
      </c>
      <c r="T42" s="1" t="s">
        <v>96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 t="s">
        <v>96</v>
      </c>
      <c r="AL42" s="1"/>
      <c r="AM42" s="1"/>
      <c r="AN42" s="1"/>
    </row>
    <row r="43" spans="1:40" x14ac:dyDescent="0.3">
      <c r="A43" s="174"/>
      <c r="B43" s="186"/>
      <c r="C43" s="114" t="s">
        <v>157</v>
      </c>
      <c r="D43" s="181"/>
      <c r="E43" s="14" t="s">
        <v>158</v>
      </c>
      <c r="F43" s="1" t="s">
        <v>95</v>
      </c>
      <c r="G43" s="199"/>
      <c r="H43" s="14" t="s">
        <v>96</v>
      </c>
      <c r="I43" s="109">
        <v>3.35</v>
      </c>
      <c r="J43" s="109">
        <v>1.17</v>
      </c>
      <c r="K43" s="107">
        <v>1.22</v>
      </c>
      <c r="L43" s="149">
        <v>1.35</v>
      </c>
      <c r="M43" s="12"/>
      <c r="N43" s="1" t="s">
        <v>96</v>
      </c>
      <c r="O43" s="1" t="s">
        <v>96</v>
      </c>
      <c r="P43" s="1"/>
      <c r="Q43" s="1" t="s">
        <v>96</v>
      </c>
      <c r="R43" s="1" t="s">
        <v>96</v>
      </c>
      <c r="S43" s="1" t="s">
        <v>96</v>
      </c>
      <c r="T43" s="1" t="s">
        <v>96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 t="s">
        <v>96</v>
      </c>
      <c r="AL43" s="1"/>
      <c r="AM43" s="1"/>
      <c r="AN43" s="1"/>
    </row>
    <row r="44" spans="1:40" x14ac:dyDescent="0.3">
      <c r="A44" s="174"/>
      <c r="B44" s="187"/>
      <c r="C44" s="114" t="s">
        <v>159</v>
      </c>
      <c r="D44" s="182"/>
      <c r="E44" s="15" t="s">
        <v>160</v>
      </c>
      <c r="F44" s="1" t="s">
        <v>95</v>
      </c>
      <c r="G44" s="200"/>
      <c r="H44" s="15" t="s">
        <v>96</v>
      </c>
      <c r="I44" s="112">
        <v>3.35</v>
      </c>
      <c r="J44" s="112">
        <v>1.17</v>
      </c>
      <c r="K44" s="107">
        <v>1.22</v>
      </c>
      <c r="L44" s="150">
        <v>1.35</v>
      </c>
      <c r="M44" s="15"/>
      <c r="N44" s="1" t="s">
        <v>96</v>
      </c>
      <c r="O44" s="1" t="s">
        <v>96</v>
      </c>
      <c r="P44" s="1"/>
      <c r="Q44" s="1" t="s">
        <v>96</v>
      </c>
      <c r="R44" s="1" t="s">
        <v>96</v>
      </c>
      <c r="S44" s="1" t="s">
        <v>96</v>
      </c>
      <c r="T44" s="1" t="s">
        <v>96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 t="s">
        <v>96</v>
      </c>
      <c r="AL44" s="1"/>
      <c r="AM44" s="1"/>
      <c r="AN44" s="1"/>
    </row>
    <row r="45" spans="1:40" x14ac:dyDescent="0.3">
      <c r="A45" s="174"/>
      <c r="B45" s="176" t="s">
        <v>161</v>
      </c>
      <c r="C45" s="114" t="s">
        <v>360</v>
      </c>
      <c r="D45" s="15" t="s">
        <v>146</v>
      </c>
      <c r="E45" s="21"/>
      <c r="F45" s="1" t="s">
        <v>95</v>
      </c>
      <c r="G45" s="134"/>
      <c r="H45" s="15"/>
      <c r="I45" s="112"/>
      <c r="J45" s="112"/>
      <c r="K45" s="107">
        <v>1.22</v>
      </c>
      <c r="L45" s="150"/>
      <c r="M45" s="15"/>
      <c r="N45" s="1" t="s">
        <v>96</v>
      </c>
      <c r="O45" s="1" t="s">
        <v>96</v>
      </c>
      <c r="P45" s="1" t="s">
        <v>96</v>
      </c>
      <c r="Q45" s="1" t="s">
        <v>96</v>
      </c>
      <c r="R45" s="1" t="s">
        <v>96</v>
      </c>
      <c r="S45" s="1" t="s">
        <v>96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 t="s">
        <v>96</v>
      </c>
      <c r="AL45" s="1"/>
      <c r="AM45" s="1"/>
      <c r="AN45" s="1"/>
    </row>
    <row r="46" spans="1:40" x14ac:dyDescent="0.3">
      <c r="A46" s="174"/>
      <c r="B46" s="177"/>
      <c r="C46" s="114" t="s">
        <v>359</v>
      </c>
      <c r="D46" s="15" t="s">
        <v>146</v>
      </c>
      <c r="E46" s="21"/>
      <c r="F46" s="1" t="s">
        <v>95</v>
      </c>
      <c r="G46" s="134"/>
      <c r="H46" s="15"/>
      <c r="I46" s="112"/>
      <c r="J46" s="112"/>
      <c r="K46" s="107">
        <v>1.22</v>
      </c>
      <c r="L46" s="150"/>
      <c r="M46" s="15"/>
      <c r="N46" s="1" t="s">
        <v>96</v>
      </c>
      <c r="O46" s="1" t="s">
        <v>96</v>
      </c>
      <c r="P46" s="1" t="s">
        <v>96</v>
      </c>
      <c r="Q46" s="1" t="s">
        <v>96</v>
      </c>
      <c r="R46" s="1" t="s">
        <v>96</v>
      </c>
      <c r="S46" s="1" t="s">
        <v>96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 t="s">
        <v>96</v>
      </c>
      <c r="AL46" s="1"/>
      <c r="AM46" s="1"/>
      <c r="AN46" s="1"/>
    </row>
    <row r="47" spans="1:40" x14ac:dyDescent="0.3">
      <c r="A47" s="174"/>
      <c r="B47" s="177"/>
      <c r="C47" s="114" t="s">
        <v>358</v>
      </c>
      <c r="D47" s="15" t="s">
        <v>146</v>
      </c>
      <c r="E47" s="21"/>
      <c r="F47" s="1" t="s">
        <v>95</v>
      </c>
      <c r="G47" s="134"/>
      <c r="H47" s="15"/>
      <c r="I47" s="112"/>
      <c r="J47" s="112"/>
      <c r="K47" s="107">
        <v>1.22</v>
      </c>
      <c r="L47" s="150"/>
      <c r="M47" s="15"/>
      <c r="N47" s="1" t="s">
        <v>96</v>
      </c>
      <c r="O47" s="1" t="s">
        <v>96</v>
      </c>
      <c r="P47" s="1" t="s">
        <v>96</v>
      </c>
      <c r="Q47" s="1" t="s">
        <v>96</v>
      </c>
      <c r="R47" s="1" t="s">
        <v>96</v>
      </c>
      <c r="S47" s="1" t="s">
        <v>96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 t="s">
        <v>96</v>
      </c>
      <c r="AL47" s="1"/>
      <c r="AM47" s="1"/>
      <c r="AN47" s="1"/>
    </row>
    <row r="48" spans="1:40" x14ac:dyDescent="0.3">
      <c r="A48" s="174"/>
      <c r="B48" s="177"/>
      <c r="C48" s="114" t="s">
        <v>162</v>
      </c>
      <c r="D48" s="15" t="s">
        <v>146</v>
      </c>
      <c r="E48" s="21"/>
      <c r="F48" s="1" t="s">
        <v>95</v>
      </c>
      <c r="G48" s="134"/>
      <c r="H48" s="15"/>
      <c r="I48" s="112"/>
      <c r="J48" s="112"/>
      <c r="K48" s="107">
        <v>1.22</v>
      </c>
      <c r="L48" s="150"/>
      <c r="M48" s="15"/>
      <c r="N48" s="1" t="s">
        <v>96</v>
      </c>
      <c r="O48" s="1" t="s">
        <v>96</v>
      </c>
      <c r="P48" s="1" t="s">
        <v>96</v>
      </c>
      <c r="Q48" s="1" t="s">
        <v>96</v>
      </c>
      <c r="R48" s="1" t="s">
        <v>96</v>
      </c>
      <c r="S48" s="1" t="s">
        <v>96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 t="s">
        <v>96</v>
      </c>
      <c r="AL48" s="1"/>
      <c r="AM48" s="1"/>
      <c r="AN48" s="1"/>
    </row>
    <row r="49" spans="1:40" x14ac:dyDescent="0.3">
      <c r="A49" s="174"/>
      <c r="B49" s="177"/>
      <c r="C49" s="114" t="s">
        <v>164</v>
      </c>
      <c r="D49" s="1" t="s">
        <v>113</v>
      </c>
      <c r="E49" s="21" t="s">
        <v>163</v>
      </c>
      <c r="F49" s="1" t="s">
        <v>95</v>
      </c>
      <c r="G49" s="134" t="s">
        <v>166</v>
      </c>
      <c r="H49" s="15"/>
      <c r="I49" s="112"/>
      <c r="J49" s="112"/>
      <c r="K49" s="107">
        <v>1.22</v>
      </c>
      <c r="L49" s="150">
        <v>1.46</v>
      </c>
      <c r="M49" s="15"/>
      <c r="N49" s="1" t="s">
        <v>96</v>
      </c>
      <c r="O49" s="1" t="s">
        <v>96</v>
      </c>
      <c r="P49" s="1" t="s">
        <v>96</v>
      </c>
      <c r="Q49" s="1" t="s">
        <v>96</v>
      </c>
      <c r="R49" s="1" t="s">
        <v>96</v>
      </c>
      <c r="S49" s="1" t="s">
        <v>96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 t="s">
        <v>96</v>
      </c>
      <c r="AL49" s="1"/>
      <c r="AM49" s="1"/>
      <c r="AN49" s="1"/>
    </row>
    <row r="50" spans="1:40" x14ac:dyDescent="0.3">
      <c r="A50" s="174"/>
      <c r="B50" s="177"/>
      <c r="C50" s="114" t="s">
        <v>165</v>
      </c>
      <c r="D50" s="1" t="s">
        <v>113</v>
      </c>
      <c r="E50" s="21" t="s">
        <v>163</v>
      </c>
      <c r="F50" s="1" t="s">
        <v>95</v>
      </c>
      <c r="G50" s="134" t="s">
        <v>166</v>
      </c>
      <c r="H50" s="15"/>
      <c r="I50" s="112"/>
      <c r="J50" s="112"/>
      <c r="K50" s="107">
        <v>1.22</v>
      </c>
      <c r="L50" s="150">
        <v>1.46</v>
      </c>
      <c r="M50" s="15"/>
      <c r="N50" s="1" t="s">
        <v>96</v>
      </c>
      <c r="O50" s="1" t="s">
        <v>96</v>
      </c>
      <c r="P50" s="1" t="s">
        <v>96</v>
      </c>
      <c r="Q50" s="1" t="s">
        <v>96</v>
      </c>
      <c r="R50" s="1" t="s">
        <v>96</v>
      </c>
      <c r="S50" s="1" t="s">
        <v>96</v>
      </c>
      <c r="T50" s="1"/>
      <c r="U50" s="1"/>
      <c r="V50" s="1" t="s">
        <v>96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 t="s">
        <v>96</v>
      </c>
      <c r="AL50" s="1"/>
      <c r="AM50" s="1"/>
      <c r="AN50" s="1"/>
    </row>
    <row r="51" spans="1:40" x14ac:dyDescent="0.3">
      <c r="A51" s="174"/>
      <c r="B51" s="177"/>
      <c r="C51" s="114" t="s">
        <v>356</v>
      </c>
      <c r="D51" s="1" t="s">
        <v>113</v>
      </c>
      <c r="E51" s="21"/>
      <c r="F51" s="1" t="s">
        <v>95</v>
      </c>
      <c r="G51" s="134" t="s">
        <v>166</v>
      </c>
      <c r="H51" s="15"/>
      <c r="I51" s="112"/>
      <c r="J51" s="112"/>
      <c r="K51" s="107">
        <v>1.22</v>
      </c>
      <c r="L51" s="150"/>
      <c r="M51" s="15"/>
      <c r="N51" s="1" t="s">
        <v>96</v>
      </c>
      <c r="O51" s="1" t="s">
        <v>96</v>
      </c>
      <c r="P51" s="1" t="s">
        <v>96</v>
      </c>
      <c r="Q51" s="1" t="s">
        <v>96</v>
      </c>
      <c r="R51" s="1" t="s">
        <v>96</v>
      </c>
      <c r="S51" s="1" t="s">
        <v>96</v>
      </c>
      <c r="T51" s="1"/>
      <c r="U51" s="1"/>
      <c r="V51" s="1" t="s">
        <v>96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 t="s">
        <v>96</v>
      </c>
      <c r="AL51" s="1"/>
      <c r="AM51" s="1"/>
      <c r="AN51" s="1"/>
    </row>
    <row r="52" spans="1:40" x14ac:dyDescent="0.3">
      <c r="A52" s="174"/>
      <c r="B52" s="177"/>
      <c r="C52" s="114" t="s">
        <v>357</v>
      </c>
      <c r="D52" s="1" t="s">
        <v>113</v>
      </c>
      <c r="E52" s="21"/>
      <c r="F52" s="1" t="s">
        <v>95</v>
      </c>
      <c r="G52" s="134" t="s">
        <v>166</v>
      </c>
      <c r="H52" s="15"/>
      <c r="I52" s="112"/>
      <c r="J52" s="112"/>
      <c r="K52" s="107">
        <v>1.22</v>
      </c>
      <c r="L52" s="150"/>
      <c r="M52" s="15"/>
      <c r="N52" s="1" t="s">
        <v>96</v>
      </c>
      <c r="O52" s="1" t="s">
        <v>96</v>
      </c>
      <c r="P52" s="1" t="s">
        <v>96</v>
      </c>
      <c r="Q52" s="1" t="s">
        <v>96</v>
      </c>
      <c r="R52" s="1" t="s">
        <v>96</v>
      </c>
      <c r="S52" s="1" t="s">
        <v>96</v>
      </c>
      <c r="T52" s="1"/>
      <c r="U52" s="1"/>
      <c r="V52" s="1" t="s">
        <v>96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 t="s">
        <v>96</v>
      </c>
      <c r="AL52" s="1"/>
      <c r="AM52" s="1"/>
      <c r="AN52" s="1"/>
    </row>
    <row r="53" spans="1:40" ht="28.8" x14ac:dyDescent="0.3">
      <c r="A53" s="174"/>
      <c r="B53" s="177"/>
      <c r="C53" s="114" t="s">
        <v>354</v>
      </c>
      <c r="D53" s="1" t="s">
        <v>113</v>
      </c>
      <c r="E53" s="21"/>
      <c r="F53" s="1" t="s">
        <v>95</v>
      </c>
      <c r="G53" s="134" t="s">
        <v>362</v>
      </c>
      <c r="H53" s="15"/>
      <c r="I53" s="112"/>
      <c r="J53" s="112"/>
      <c r="K53" s="107">
        <v>1.22</v>
      </c>
      <c r="L53" s="150"/>
      <c r="M53" s="15"/>
      <c r="N53" s="1" t="s">
        <v>96</v>
      </c>
      <c r="O53" s="1" t="s">
        <v>96</v>
      </c>
      <c r="P53" s="1" t="s">
        <v>96</v>
      </c>
      <c r="Q53" s="1" t="s">
        <v>96</v>
      </c>
      <c r="R53" s="1" t="s">
        <v>96</v>
      </c>
      <c r="S53" s="1" t="s">
        <v>96</v>
      </c>
      <c r="T53" s="1"/>
      <c r="U53" s="1"/>
      <c r="V53" s="1" t="s">
        <v>96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 t="s">
        <v>96</v>
      </c>
      <c r="AL53" s="1"/>
      <c r="AM53" s="1"/>
      <c r="AN53" s="1"/>
    </row>
    <row r="54" spans="1:40" ht="28.8" x14ac:dyDescent="0.3">
      <c r="A54" s="174"/>
      <c r="B54" s="178"/>
      <c r="C54" s="114" t="s">
        <v>355</v>
      </c>
      <c r="D54" s="1" t="s">
        <v>113</v>
      </c>
      <c r="E54" s="21"/>
      <c r="F54" s="1" t="s">
        <v>95</v>
      </c>
      <c r="G54" s="134" t="s">
        <v>362</v>
      </c>
      <c r="H54" s="15"/>
      <c r="I54" s="112"/>
      <c r="J54" s="112"/>
      <c r="K54" s="107">
        <v>1.22</v>
      </c>
      <c r="L54" s="150"/>
      <c r="M54" s="15"/>
      <c r="N54" s="1" t="s">
        <v>96</v>
      </c>
      <c r="O54" s="1" t="s">
        <v>96</v>
      </c>
      <c r="P54" s="1" t="s">
        <v>96</v>
      </c>
      <c r="Q54" s="1" t="s">
        <v>96</v>
      </c>
      <c r="R54" s="1" t="s">
        <v>96</v>
      </c>
      <c r="S54" s="1" t="s">
        <v>96</v>
      </c>
      <c r="T54" s="1"/>
      <c r="U54" s="1"/>
      <c r="V54" s="1" t="s">
        <v>96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 t="s">
        <v>96</v>
      </c>
      <c r="AL54" s="1"/>
      <c r="AM54" s="1"/>
      <c r="AN54" s="1"/>
    </row>
    <row r="55" spans="1:40" x14ac:dyDescent="0.3">
      <c r="A55" s="174"/>
      <c r="B55" s="185" t="s">
        <v>167</v>
      </c>
      <c r="C55" s="114"/>
      <c r="D55" s="1" t="s">
        <v>151</v>
      </c>
      <c r="E55" s="1" t="s">
        <v>168</v>
      </c>
      <c r="F55" s="1" t="s">
        <v>95</v>
      </c>
      <c r="G55" s="130"/>
      <c r="H55" s="1" t="s">
        <v>96</v>
      </c>
      <c r="I55" s="107">
        <v>3.35</v>
      </c>
      <c r="J55" s="107">
        <v>1.17</v>
      </c>
      <c r="K55" s="107">
        <v>1.22</v>
      </c>
      <c r="L55" s="147">
        <v>1.35</v>
      </c>
      <c r="M55" s="1"/>
      <c r="N55" s="1" t="s">
        <v>96</v>
      </c>
      <c r="O55" s="1" t="s">
        <v>96</v>
      </c>
      <c r="P55" s="1" t="s">
        <v>96</v>
      </c>
      <c r="Q55" s="1" t="s">
        <v>96</v>
      </c>
      <c r="R55" s="1" t="s">
        <v>96</v>
      </c>
      <c r="S55" s="1" t="s">
        <v>96</v>
      </c>
      <c r="T55" s="1" t="s">
        <v>96</v>
      </c>
      <c r="U55" s="1" t="s">
        <v>96</v>
      </c>
      <c r="V55" s="1" t="s">
        <v>96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 t="s">
        <v>96</v>
      </c>
      <c r="AL55" s="1"/>
      <c r="AM55" s="1"/>
      <c r="AN55" s="1"/>
    </row>
    <row r="56" spans="1:40" x14ac:dyDescent="0.3">
      <c r="A56" s="174"/>
      <c r="B56" s="187"/>
      <c r="C56" s="114"/>
      <c r="D56" s="15" t="s">
        <v>146</v>
      </c>
      <c r="E56" s="1" t="s">
        <v>169</v>
      </c>
      <c r="F56" s="1" t="s">
        <v>95</v>
      </c>
      <c r="G56" s="130"/>
      <c r="H56" s="1" t="s">
        <v>96</v>
      </c>
      <c r="I56" s="107">
        <v>3.35</v>
      </c>
      <c r="J56" s="107">
        <v>1.17</v>
      </c>
      <c r="K56" s="107">
        <v>1.22</v>
      </c>
      <c r="L56" s="147">
        <v>1.35</v>
      </c>
      <c r="M56" s="1"/>
      <c r="N56" s="1" t="s">
        <v>96</v>
      </c>
      <c r="O56" s="1" t="s">
        <v>96</v>
      </c>
      <c r="P56" s="1" t="s">
        <v>96</v>
      </c>
      <c r="Q56" s="1" t="s">
        <v>96</v>
      </c>
      <c r="R56" s="1" t="s">
        <v>96</v>
      </c>
      <c r="S56" s="1" t="s">
        <v>96</v>
      </c>
      <c r="T56" s="1" t="s">
        <v>96</v>
      </c>
      <c r="U56" s="1" t="s">
        <v>96</v>
      </c>
      <c r="V56" s="1" t="s">
        <v>96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 t="s">
        <v>96</v>
      </c>
      <c r="AL56" s="1"/>
      <c r="AM56" s="1"/>
      <c r="AN56" s="1"/>
    </row>
    <row r="57" spans="1:40" x14ac:dyDescent="0.3">
      <c r="A57" s="174"/>
      <c r="B57" s="176" t="s">
        <v>170</v>
      </c>
      <c r="C57" s="114" t="s">
        <v>170</v>
      </c>
      <c r="D57" s="1" t="s">
        <v>113</v>
      </c>
      <c r="E57" s="1" t="s">
        <v>171</v>
      </c>
      <c r="F57" s="1" t="s">
        <v>95</v>
      </c>
      <c r="G57" s="134" t="s">
        <v>166</v>
      </c>
      <c r="H57" s="1" t="s">
        <v>96</v>
      </c>
      <c r="I57" s="107">
        <v>3.35</v>
      </c>
      <c r="J57" s="107">
        <v>1.17</v>
      </c>
      <c r="K57" s="107">
        <v>1.22</v>
      </c>
      <c r="L57" s="147">
        <v>1.35</v>
      </c>
      <c r="M57" s="1"/>
      <c r="N57" s="1" t="s">
        <v>96</v>
      </c>
      <c r="O57" s="1" t="s">
        <v>96</v>
      </c>
      <c r="P57" s="1" t="s">
        <v>96</v>
      </c>
      <c r="Q57" s="1" t="s">
        <v>96</v>
      </c>
      <c r="R57" s="1" t="s">
        <v>96</v>
      </c>
      <c r="S57" s="1" t="s">
        <v>96</v>
      </c>
      <c r="T57" s="1" t="s">
        <v>96</v>
      </c>
      <c r="U57" s="1" t="s">
        <v>96</v>
      </c>
      <c r="V57" s="1" t="s">
        <v>96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 t="s">
        <v>96</v>
      </c>
      <c r="AL57" s="1"/>
      <c r="AM57" s="1"/>
      <c r="AN57" s="1"/>
    </row>
    <row r="58" spans="1:40" x14ac:dyDescent="0.3">
      <c r="A58" s="174"/>
      <c r="B58" s="178"/>
      <c r="C58" s="114" t="s">
        <v>172</v>
      </c>
      <c r="D58" s="1" t="s">
        <v>113</v>
      </c>
      <c r="E58" s="1" t="s">
        <v>173</v>
      </c>
      <c r="F58" s="1" t="s">
        <v>95</v>
      </c>
      <c r="G58" s="134" t="s">
        <v>166</v>
      </c>
      <c r="H58" s="1" t="s">
        <v>96</v>
      </c>
      <c r="I58" s="107"/>
      <c r="J58" s="107"/>
      <c r="K58" s="107">
        <v>1.22</v>
      </c>
      <c r="L58" s="147"/>
      <c r="M58" s="1"/>
      <c r="N58" s="1" t="s">
        <v>96</v>
      </c>
      <c r="O58" s="1" t="s">
        <v>96</v>
      </c>
      <c r="P58" s="1" t="s">
        <v>96</v>
      </c>
      <c r="Q58" s="1" t="s">
        <v>96</v>
      </c>
      <c r="R58" s="1" t="s">
        <v>96</v>
      </c>
      <c r="S58" s="1" t="s">
        <v>96</v>
      </c>
      <c r="T58" s="1" t="s">
        <v>96</v>
      </c>
      <c r="U58" s="1" t="s">
        <v>96</v>
      </c>
      <c r="V58" s="1" t="s">
        <v>96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 t="s">
        <v>96</v>
      </c>
      <c r="AL58" s="1"/>
      <c r="AM58" s="1"/>
      <c r="AN58" s="1"/>
    </row>
    <row r="59" spans="1:40" ht="28.8" x14ac:dyDescent="0.3">
      <c r="A59" s="174"/>
      <c r="B59" s="80" t="s">
        <v>174</v>
      </c>
      <c r="C59" s="20"/>
      <c r="D59" s="12" t="s">
        <v>175</v>
      </c>
      <c r="E59" s="1">
        <v>1.32</v>
      </c>
      <c r="F59" s="1" t="s">
        <v>95</v>
      </c>
      <c r="G59" s="130"/>
      <c r="H59" s="1" t="s">
        <v>96</v>
      </c>
      <c r="I59" s="107">
        <v>3.35</v>
      </c>
      <c r="J59" s="107">
        <v>1.17</v>
      </c>
      <c r="K59" s="107">
        <v>1.24</v>
      </c>
      <c r="L59" s="147">
        <v>1.35</v>
      </c>
      <c r="M59" s="1"/>
      <c r="N59" s="1" t="s">
        <v>96</v>
      </c>
      <c r="O59" s="1" t="s">
        <v>96</v>
      </c>
      <c r="P59" s="1" t="s">
        <v>96</v>
      </c>
      <c r="Q59" s="1" t="s">
        <v>96</v>
      </c>
      <c r="R59" s="1" t="s">
        <v>96</v>
      </c>
      <c r="S59" s="1"/>
      <c r="T59" s="1" t="s">
        <v>96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 t="s">
        <v>96</v>
      </c>
      <c r="AL59" s="1"/>
      <c r="AM59" s="1"/>
      <c r="AN59" s="1"/>
    </row>
    <row r="60" spans="1:40" ht="72" x14ac:dyDescent="0.3">
      <c r="A60" s="174"/>
      <c r="B60" s="80" t="s">
        <v>176</v>
      </c>
      <c r="C60" s="20"/>
      <c r="D60" s="12" t="s">
        <v>177</v>
      </c>
      <c r="E60" s="1" t="s">
        <v>178</v>
      </c>
      <c r="F60" s="1" t="s">
        <v>95</v>
      </c>
      <c r="G60" s="136" t="s">
        <v>179</v>
      </c>
      <c r="H60" s="1" t="s">
        <v>96</v>
      </c>
      <c r="I60" s="107"/>
      <c r="J60" s="107">
        <v>1.17</v>
      </c>
      <c r="K60" s="107">
        <v>1.24</v>
      </c>
      <c r="L60" s="147">
        <v>1.35</v>
      </c>
      <c r="M60" s="1"/>
      <c r="N60" s="1" t="s">
        <v>96</v>
      </c>
      <c r="O60" s="1" t="s">
        <v>96</v>
      </c>
      <c r="P60" s="1" t="s">
        <v>96</v>
      </c>
      <c r="Q60" s="1" t="s">
        <v>96</v>
      </c>
      <c r="R60" s="1" t="s">
        <v>96</v>
      </c>
      <c r="S60" s="1"/>
      <c r="T60" s="1" t="s">
        <v>96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 t="s">
        <v>96</v>
      </c>
      <c r="AL60" s="1" t="s">
        <v>96</v>
      </c>
      <c r="AM60" s="1" t="s">
        <v>96</v>
      </c>
      <c r="AN60" s="1"/>
    </row>
    <row r="61" spans="1:40" ht="28.8" x14ac:dyDescent="0.3">
      <c r="A61" s="174"/>
      <c r="B61" s="188" t="s">
        <v>180</v>
      </c>
      <c r="C61" s="125" t="s">
        <v>181</v>
      </c>
      <c r="D61" s="126" t="s">
        <v>182</v>
      </c>
      <c r="E61" s="127" t="s">
        <v>183</v>
      </c>
      <c r="F61" s="127" t="s">
        <v>95</v>
      </c>
      <c r="G61" s="195" t="s">
        <v>184</v>
      </c>
      <c r="H61" s="127" t="s">
        <v>96</v>
      </c>
      <c r="I61" s="128">
        <v>3.35</v>
      </c>
      <c r="J61" s="128">
        <v>1.17</v>
      </c>
      <c r="K61" s="128">
        <v>1.22</v>
      </c>
      <c r="L61" s="147">
        <v>1.35</v>
      </c>
      <c r="M61" s="127"/>
      <c r="N61" s="127" t="s">
        <v>185</v>
      </c>
      <c r="O61" s="127" t="s">
        <v>185</v>
      </c>
      <c r="P61" s="127"/>
      <c r="Q61" s="127" t="s">
        <v>185</v>
      </c>
      <c r="R61" s="127" t="s">
        <v>185</v>
      </c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</row>
    <row r="62" spans="1:40" ht="28.8" x14ac:dyDescent="0.3">
      <c r="A62" s="175"/>
      <c r="B62" s="189"/>
      <c r="C62" s="125" t="s">
        <v>186</v>
      </c>
      <c r="D62" s="126" t="s">
        <v>177</v>
      </c>
      <c r="E62" s="129" t="s">
        <v>187</v>
      </c>
      <c r="F62" s="127" t="s">
        <v>95</v>
      </c>
      <c r="G62" s="196"/>
      <c r="H62" s="127" t="s">
        <v>96</v>
      </c>
      <c r="I62" s="128">
        <v>3.35</v>
      </c>
      <c r="J62" s="128">
        <v>1.17</v>
      </c>
      <c r="K62" s="128">
        <v>1.22</v>
      </c>
      <c r="L62" s="147">
        <v>1.35</v>
      </c>
      <c r="M62" s="127"/>
      <c r="N62" s="127" t="s">
        <v>185</v>
      </c>
      <c r="O62" s="127" t="s">
        <v>185</v>
      </c>
      <c r="P62" s="127"/>
      <c r="Q62" s="127" t="s">
        <v>185</v>
      </c>
      <c r="R62" s="127" t="s">
        <v>185</v>
      </c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</row>
    <row r="63" spans="1:40" ht="72" x14ac:dyDescent="0.3">
      <c r="A63" s="122" t="s">
        <v>188</v>
      </c>
      <c r="B63" s="83" t="s">
        <v>189</v>
      </c>
      <c r="C63" s="118" t="s">
        <v>190</v>
      </c>
      <c r="D63" s="12" t="s">
        <v>191</v>
      </c>
      <c r="E63" s="1" t="s">
        <v>192</v>
      </c>
      <c r="F63" s="1" t="s">
        <v>95</v>
      </c>
      <c r="G63" s="137" t="s">
        <v>193</v>
      </c>
      <c r="H63" s="1"/>
      <c r="I63" s="107"/>
      <c r="J63" s="107"/>
      <c r="K63" s="107">
        <v>1.24</v>
      </c>
      <c r="L63" s="147"/>
      <c r="M63" s="1"/>
      <c r="N63" s="1" t="s">
        <v>194</v>
      </c>
      <c r="O63" s="1" t="s">
        <v>194</v>
      </c>
      <c r="P63" s="1" t="s">
        <v>194</v>
      </c>
      <c r="Q63" s="1" t="s">
        <v>194</v>
      </c>
      <c r="R63" s="1" t="s">
        <v>194</v>
      </c>
      <c r="S63" s="1" t="s">
        <v>194</v>
      </c>
      <c r="T63" s="1"/>
      <c r="U63" s="1"/>
      <c r="V63" s="1" t="s">
        <v>194</v>
      </c>
      <c r="W63" s="1" t="s">
        <v>195</v>
      </c>
      <c r="X63" s="1"/>
      <c r="Y63" s="1" t="s">
        <v>194</v>
      </c>
      <c r="Z63" s="1"/>
      <c r="AA63" s="1" t="s">
        <v>194</v>
      </c>
      <c r="AB63" s="1"/>
      <c r="AC63" s="1" t="s">
        <v>194</v>
      </c>
      <c r="AD63" s="1" t="s">
        <v>194</v>
      </c>
      <c r="AE63" s="1"/>
      <c r="AF63" s="1"/>
      <c r="AG63" s="1"/>
      <c r="AH63" s="1"/>
      <c r="AI63" s="1"/>
      <c r="AJ63" s="1"/>
      <c r="AK63" s="1"/>
      <c r="AL63" s="1" t="s">
        <v>195</v>
      </c>
      <c r="AM63" s="1" t="s">
        <v>195</v>
      </c>
      <c r="AN63" s="1" t="s">
        <v>194</v>
      </c>
    </row>
    <row r="64" spans="1:40" ht="28.8" x14ac:dyDescent="0.3">
      <c r="A64" s="173" t="s">
        <v>196</v>
      </c>
      <c r="B64" s="80" t="s">
        <v>197</v>
      </c>
      <c r="C64" s="118"/>
      <c r="D64" s="1" t="s">
        <v>151</v>
      </c>
      <c r="E64" s="1" t="s">
        <v>198</v>
      </c>
      <c r="F64" s="1" t="s">
        <v>95</v>
      </c>
      <c r="G64" s="138" t="s">
        <v>199</v>
      </c>
      <c r="H64" s="1"/>
      <c r="I64" s="107"/>
      <c r="J64" s="107"/>
      <c r="K64" s="107">
        <v>1.22</v>
      </c>
      <c r="L64" s="150">
        <v>1.46</v>
      </c>
      <c r="M64" s="1"/>
      <c r="N64" s="1" t="s">
        <v>96</v>
      </c>
      <c r="O64" s="1" t="s">
        <v>96</v>
      </c>
      <c r="P64" s="1" t="s">
        <v>96</v>
      </c>
      <c r="Q64" s="1" t="s">
        <v>96</v>
      </c>
      <c r="R64" s="1" t="s">
        <v>96</v>
      </c>
      <c r="S64" s="1" t="s">
        <v>96</v>
      </c>
      <c r="T64" s="1"/>
      <c r="U64" s="1"/>
      <c r="V64" s="1" t="s">
        <v>96</v>
      </c>
      <c r="W64" s="1"/>
      <c r="X64" s="1"/>
      <c r="Y64" s="1"/>
      <c r="Z64" s="1"/>
      <c r="AA64" s="1" t="s">
        <v>96</v>
      </c>
      <c r="AB64" s="1"/>
      <c r="AC64" s="1"/>
      <c r="AD64" s="1" t="s">
        <v>96</v>
      </c>
      <c r="AE64" s="1"/>
      <c r="AF64" s="1"/>
      <c r="AG64" s="1"/>
      <c r="AH64" s="1"/>
      <c r="AI64" s="1"/>
      <c r="AJ64" s="1"/>
      <c r="AK64" s="1" t="s">
        <v>96</v>
      </c>
      <c r="AL64" s="1"/>
      <c r="AM64" s="1"/>
      <c r="AN64" s="1"/>
    </row>
    <row r="65" spans="1:40" ht="28.8" x14ac:dyDescent="0.3">
      <c r="A65" s="174"/>
      <c r="B65" s="80" t="s">
        <v>200</v>
      </c>
      <c r="C65" s="118"/>
      <c r="D65" s="1" t="s">
        <v>151</v>
      </c>
      <c r="E65" s="1" t="s">
        <v>201</v>
      </c>
      <c r="F65" s="1" t="s">
        <v>95</v>
      </c>
      <c r="G65" s="138" t="s">
        <v>199</v>
      </c>
      <c r="H65" s="1"/>
      <c r="I65" s="107"/>
      <c r="J65" s="107"/>
      <c r="K65" s="107">
        <v>1.22</v>
      </c>
      <c r="L65" s="150">
        <v>1.46</v>
      </c>
      <c r="M65" s="1"/>
      <c r="N65" s="1" t="s">
        <v>96</v>
      </c>
      <c r="O65" s="1" t="s">
        <v>96</v>
      </c>
      <c r="P65" s="1" t="s">
        <v>96</v>
      </c>
      <c r="Q65" s="1" t="s">
        <v>96</v>
      </c>
      <c r="R65" s="1" t="s">
        <v>96</v>
      </c>
      <c r="S65" s="1" t="s">
        <v>96</v>
      </c>
      <c r="T65" s="1"/>
      <c r="U65" s="1"/>
      <c r="V65" s="1" t="s">
        <v>96</v>
      </c>
      <c r="W65" s="1"/>
      <c r="X65" s="1"/>
      <c r="Y65" s="1"/>
      <c r="Z65" s="1"/>
      <c r="AA65" s="1" t="s">
        <v>96</v>
      </c>
      <c r="AB65" s="1"/>
      <c r="AC65" s="1"/>
      <c r="AD65" s="1" t="s">
        <v>96</v>
      </c>
      <c r="AE65" s="1"/>
      <c r="AF65" s="1"/>
      <c r="AG65" s="1"/>
      <c r="AH65" s="1"/>
      <c r="AI65" s="1"/>
      <c r="AJ65" s="1"/>
      <c r="AK65" s="1" t="s">
        <v>96</v>
      </c>
      <c r="AL65" s="1"/>
      <c r="AM65" s="1"/>
      <c r="AN65" s="1"/>
    </row>
    <row r="66" spans="1:40" ht="28.8" x14ac:dyDescent="0.3">
      <c r="A66" s="175"/>
      <c r="B66" s="80" t="s">
        <v>202</v>
      </c>
      <c r="C66" s="114" t="s">
        <v>203</v>
      </c>
      <c r="D66" s="1" t="s">
        <v>151</v>
      </c>
      <c r="E66" s="12" t="s">
        <v>204</v>
      </c>
      <c r="F66" s="1" t="s">
        <v>95</v>
      </c>
      <c r="G66" s="138" t="s">
        <v>205</v>
      </c>
      <c r="H66" s="1"/>
      <c r="I66" s="107">
        <v>3.35</v>
      </c>
      <c r="J66" s="107">
        <v>1.17</v>
      </c>
      <c r="K66" s="107">
        <v>1.22</v>
      </c>
      <c r="L66" s="147">
        <v>1.35</v>
      </c>
      <c r="M66" s="1"/>
      <c r="N66" s="1" t="s">
        <v>96</v>
      </c>
      <c r="O66" s="1" t="s">
        <v>96</v>
      </c>
      <c r="P66" s="1" t="s">
        <v>96</v>
      </c>
      <c r="Q66" s="1" t="s">
        <v>96</v>
      </c>
      <c r="R66" s="1" t="s">
        <v>96</v>
      </c>
      <c r="S66" s="1" t="s">
        <v>96</v>
      </c>
      <c r="T66" s="1" t="s">
        <v>96</v>
      </c>
      <c r="U66" s="1"/>
      <c r="V66" s="1"/>
      <c r="W66" s="1"/>
      <c r="X66" s="1" t="s">
        <v>96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 t="s">
        <v>96</v>
      </c>
      <c r="AL66" s="1"/>
      <c r="AM66" s="1"/>
      <c r="AN66" s="1"/>
    </row>
    <row r="67" spans="1:40" x14ac:dyDescent="0.3">
      <c r="A67" s="18" t="s">
        <v>206</v>
      </c>
      <c r="B67" s="192" t="s">
        <v>207</v>
      </c>
      <c r="C67" s="119" t="s">
        <v>208</v>
      </c>
      <c r="D67" s="1" t="s">
        <v>146</v>
      </c>
      <c r="E67" s="1" t="s">
        <v>209</v>
      </c>
      <c r="F67" s="1" t="s">
        <v>95</v>
      </c>
      <c r="G67" s="140" t="s">
        <v>210</v>
      </c>
      <c r="H67" s="1" t="s">
        <v>96</v>
      </c>
      <c r="I67" s="107">
        <v>3.35</v>
      </c>
      <c r="J67" s="107">
        <v>1.17</v>
      </c>
      <c r="K67" s="107">
        <v>1.22</v>
      </c>
      <c r="L67" s="147">
        <v>1.35</v>
      </c>
      <c r="M67" s="1"/>
      <c r="N67" s="1"/>
      <c r="O67" s="1" t="s">
        <v>96</v>
      </c>
      <c r="P67" s="1" t="s">
        <v>96</v>
      </c>
      <c r="Q67" s="1"/>
      <c r="R67" s="1"/>
      <c r="S67" s="1"/>
      <c r="T67" s="1"/>
      <c r="U67" s="1"/>
      <c r="V67" s="1"/>
      <c r="W67" s="1"/>
      <c r="X67" s="1"/>
      <c r="Y67" s="1" t="s">
        <v>96</v>
      </c>
      <c r="Z67" s="1"/>
      <c r="AA67" s="1"/>
      <c r="AB67" s="1"/>
      <c r="AC67" s="1" t="s">
        <v>96</v>
      </c>
      <c r="AD67" s="1" t="s">
        <v>96</v>
      </c>
      <c r="AE67" s="1"/>
      <c r="AF67" s="1"/>
      <c r="AG67" s="1"/>
      <c r="AH67" s="1"/>
      <c r="AI67" s="1"/>
      <c r="AJ67" s="1"/>
      <c r="AK67" s="1" t="s">
        <v>96</v>
      </c>
      <c r="AL67" s="1" t="s">
        <v>96</v>
      </c>
      <c r="AM67" s="1"/>
      <c r="AN67" s="1"/>
    </row>
    <row r="68" spans="1:40" x14ac:dyDescent="0.3">
      <c r="A68" s="18"/>
      <c r="B68" s="193"/>
      <c r="C68" s="119" t="s">
        <v>211</v>
      </c>
      <c r="D68" s="1" t="s">
        <v>146</v>
      </c>
      <c r="E68" s="1" t="s">
        <v>212</v>
      </c>
      <c r="F68" s="1" t="s">
        <v>95</v>
      </c>
      <c r="G68" s="135"/>
      <c r="H68" s="1" t="s">
        <v>96</v>
      </c>
      <c r="I68" s="107">
        <v>3.35</v>
      </c>
      <c r="J68" s="107">
        <v>1.17</v>
      </c>
      <c r="K68" s="107">
        <v>1.22</v>
      </c>
      <c r="L68" s="147"/>
      <c r="M68" s="1"/>
      <c r="N68" s="1"/>
      <c r="O68" s="1" t="s">
        <v>96</v>
      </c>
      <c r="P68" s="1" t="s">
        <v>96</v>
      </c>
      <c r="Q68" s="1"/>
      <c r="R68" s="1"/>
      <c r="S68" s="1"/>
      <c r="T68" s="1"/>
      <c r="U68" s="1"/>
      <c r="V68" s="1"/>
      <c r="W68" s="1"/>
      <c r="X68" s="1"/>
      <c r="Y68" s="1" t="s">
        <v>96</v>
      </c>
      <c r="Z68" s="1"/>
      <c r="AA68" s="1"/>
      <c r="AB68" s="1"/>
      <c r="AC68" s="1" t="s">
        <v>96</v>
      </c>
      <c r="AD68" s="1" t="s">
        <v>96</v>
      </c>
      <c r="AE68" s="1"/>
      <c r="AF68" s="1"/>
      <c r="AG68" s="1"/>
      <c r="AH68" s="1"/>
      <c r="AI68" s="1"/>
      <c r="AJ68" s="1"/>
      <c r="AK68" s="1" t="s">
        <v>96</v>
      </c>
      <c r="AL68" s="1" t="s">
        <v>96</v>
      </c>
      <c r="AM68" s="1"/>
      <c r="AN68" s="1"/>
    </row>
    <row r="69" spans="1:40" x14ac:dyDescent="0.3">
      <c r="A69" s="18"/>
      <c r="B69" s="194"/>
      <c r="C69" s="119" t="s">
        <v>213</v>
      </c>
      <c r="D69" s="1" t="s">
        <v>146</v>
      </c>
      <c r="E69" s="1" t="s">
        <v>212</v>
      </c>
      <c r="F69" s="1" t="s">
        <v>95</v>
      </c>
      <c r="G69" s="135"/>
      <c r="H69" s="1"/>
      <c r="I69" s="107">
        <v>3.35</v>
      </c>
      <c r="J69" s="107">
        <v>1.17</v>
      </c>
      <c r="K69" s="107">
        <v>1.22</v>
      </c>
      <c r="L69" s="147"/>
      <c r="M69" s="1"/>
      <c r="N69" s="1"/>
      <c r="O69" s="1" t="s">
        <v>96</v>
      </c>
      <c r="P69" s="1" t="s">
        <v>96</v>
      </c>
      <c r="Q69" s="1"/>
      <c r="R69" s="1"/>
      <c r="S69" s="1"/>
      <c r="T69" s="1"/>
      <c r="U69" s="1"/>
      <c r="V69" s="1"/>
      <c r="W69" s="1"/>
      <c r="X69" s="1"/>
      <c r="Y69" s="1" t="s">
        <v>96</v>
      </c>
      <c r="Z69" s="1"/>
      <c r="AA69" s="1"/>
      <c r="AB69" s="1"/>
      <c r="AC69" s="1" t="s">
        <v>96</v>
      </c>
      <c r="AD69" s="1" t="s">
        <v>96</v>
      </c>
      <c r="AE69" s="1"/>
      <c r="AF69" s="1"/>
      <c r="AG69" s="1"/>
      <c r="AH69" s="1"/>
      <c r="AI69" s="1"/>
      <c r="AJ69" s="1"/>
      <c r="AK69" s="1" t="s">
        <v>96</v>
      </c>
      <c r="AL69" s="1" t="s">
        <v>96</v>
      </c>
      <c r="AM69" s="1"/>
      <c r="AN69" s="1"/>
    </row>
    <row r="70" spans="1:40" x14ac:dyDescent="0.3">
      <c r="A70" s="79" t="s">
        <v>214</v>
      </c>
      <c r="B70" s="80" t="s">
        <v>215</v>
      </c>
      <c r="C70" s="16"/>
      <c r="D70" s="1" t="s">
        <v>146</v>
      </c>
      <c r="E70" s="1" t="s">
        <v>94</v>
      </c>
      <c r="F70" s="1" t="s">
        <v>95</v>
      </c>
      <c r="G70" s="130"/>
      <c r="H70" s="1" t="s">
        <v>96</v>
      </c>
      <c r="I70" s="107">
        <v>3.35</v>
      </c>
      <c r="J70" s="107">
        <v>1.17</v>
      </c>
      <c r="K70" s="107">
        <v>1.22</v>
      </c>
      <c r="L70" s="147">
        <v>1.35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 t="s">
        <v>96</v>
      </c>
      <c r="AD70" s="1"/>
      <c r="AE70" s="1"/>
      <c r="AF70" s="1"/>
      <c r="AG70" s="1"/>
      <c r="AH70" s="1"/>
      <c r="AI70" s="1"/>
      <c r="AJ70" s="1"/>
      <c r="AK70" s="1" t="s">
        <v>216</v>
      </c>
      <c r="AL70" s="1" t="s">
        <v>216</v>
      </c>
      <c r="AM70" s="1"/>
      <c r="AN70" s="1"/>
    </row>
    <row r="71" spans="1:40" x14ac:dyDescent="0.3">
      <c r="A71" s="20" t="s">
        <v>217</v>
      </c>
      <c r="B71" s="80" t="s">
        <v>218</v>
      </c>
      <c r="C71" s="16"/>
      <c r="D71" s="1" t="s">
        <v>146</v>
      </c>
      <c r="E71" s="1" t="s">
        <v>219</v>
      </c>
      <c r="F71" s="1" t="s">
        <v>95</v>
      </c>
      <c r="G71" s="130"/>
      <c r="H71" s="1" t="s">
        <v>96</v>
      </c>
      <c r="I71" s="107">
        <v>3.35</v>
      </c>
      <c r="J71" s="107"/>
      <c r="K71" s="107">
        <v>1.22</v>
      </c>
      <c r="L71" s="147"/>
      <c r="M71" s="1"/>
      <c r="N71" s="1"/>
      <c r="O71" s="1"/>
      <c r="P71" s="1"/>
      <c r="Q71" s="1"/>
      <c r="R71" s="1"/>
      <c r="S71" s="1"/>
      <c r="T71" s="1"/>
      <c r="U71" s="1"/>
      <c r="V71" s="1"/>
      <c r="W71" s="1" t="s">
        <v>96</v>
      </c>
      <c r="X71" s="1"/>
      <c r="Y71" s="1" t="s">
        <v>96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 t="s">
        <v>96</v>
      </c>
      <c r="AL71" s="1"/>
      <c r="AM71" s="1"/>
      <c r="AN71" s="1"/>
    </row>
    <row r="72" spans="1:40" ht="43.2" x14ac:dyDescent="0.3">
      <c r="A72" s="20" t="s">
        <v>220</v>
      </c>
      <c r="B72" s="80" t="s">
        <v>221</v>
      </c>
      <c r="C72" s="11"/>
      <c r="D72" s="12" t="s">
        <v>222</v>
      </c>
      <c r="E72" s="1" t="s">
        <v>223</v>
      </c>
      <c r="F72" s="1" t="s">
        <v>95</v>
      </c>
      <c r="G72" s="139" t="s">
        <v>224</v>
      </c>
      <c r="H72" s="1"/>
      <c r="I72" s="107">
        <v>3.35</v>
      </c>
      <c r="J72" s="107"/>
      <c r="K72" s="107">
        <v>1.22</v>
      </c>
      <c r="L72" s="147"/>
      <c r="M72" s="1"/>
      <c r="N72" s="1" t="s">
        <v>96</v>
      </c>
      <c r="O72" s="1" t="s">
        <v>96</v>
      </c>
      <c r="P72" s="1" t="s">
        <v>96</v>
      </c>
      <c r="Q72" s="1" t="s">
        <v>96</v>
      </c>
      <c r="R72" s="1"/>
      <c r="S72" s="1" t="s">
        <v>96</v>
      </c>
      <c r="T72" s="1"/>
      <c r="U72" s="1"/>
      <c r="V72" s="1" t="s">
        <v>96</v>
      </c>
      <c r="W72" s="1"/>
      <c r="X72" s="1"/>
      <c r="Y72" s="1"/>
      <c r="Z72" s="1"/>
      <c r="AA72" s="1"/>
      <c r="AB72" s="1"/>
      <c r="AC72" s="1" t="s">
        <v>96</v>
      </c>
      <c r="AD72" s="1" t="s">
        <v>96</v>
      </c>
      <c r="AE72" s="1"/>
      <c r="AF72" s="1"/>
      <c r="AG72" s="1"/>
      <c r="AH72" s="1"/>
      <c r="AI72" s="1"/>
      <c r="AJ72" s="1"/>
      <c r="AK72" s="1" t="s">
        <v>96</v>
      </c>
      <c r="AL72" s="1"/>
      <c r="AM72" s="1"/>
      <c r="AN72" s="1" t="s">
        <v>96</v>
      </c>
    </row>
    <row r="73" spans="1:40" ht="28.8" x14ac:dyDescent="0.3">
      <c r="A73" s="20" t="s">
        <v>225</v>
      </c>
      <c r="B73" s="120" t="s">
        <v>226</v>
      </c>
      <c r="C73" s="1"/>
      <c r="D73" s="12" t="s">
        <v>227</v>
      </c>
      <c r="E73" s="12" t="s">
        <v>228</v>
      </c>
      <c r="F73" s="1" t="s">
        <v>95</v>
      </c>
      <c r="G73" s="139" t="s">
        <v>229</v>
      </c>
      <c r="H73" s="1"/>
      <c r="I73" s="107"/>
      <c r="J73" s="107"/>
      <c r="K73" s="107">
        <v>1.22</v>
      </c>
      <c r="L73" s="147"/>
      <c r="M73" s="1"/>
      <c r="N73" s="1"/>
      <c r="O73" s="1" t="s">
        <v>96</v>
      </c>
      <c r="P73" s="1"/>
      <c r="Q73" s="1"/>
      <c r="R73" s="1"/>
      <c r="S73" s="1"/>
      <c r="T73" s="1"/>
      <c r="U73" s="1"/>
      <c r="V73" s="1"/>
      <c r="W73" s="1" t="s">
        <v>96</v>
      </c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 t="s">
        <v>96</v>
      </c>
      <c r="AL73" s="1"/>
      <c r="AM73" s="1"/>
      <c r="AN73" s="1"/>
    </row>
    <row r="74" spans="1:40" ht="28.8" x14ac:dyDescent="0.3">
      <c r="A74" s="19" t="s">
        <v>230</v>
      </c>
      <c r="B74" s="120" t="s">
        <v>231</v>
      </c>
      <c r="C74" s="1"/>
      <c r="D74" s="1" t="s">
        <v>146</v>
      </c>
      <c r="E74" s="1" t="s">
        <v>232</v>
      </c>
      <c r="F74" s="1" t="s">
        <v>95</v>
      </c>
      <c r="G74" s="139" t="s">
        <v>233</v>
      </c>
      <c r="H74" s="1"/>
      <c r="I74" s="107"/>
      <c r="J74" s="107"/>
      <c r="K74" s="107">
        <v>1.22</v>
      </c>
      <c r="L74" s="147"/>
      <c r="M74" s="1"/>
      <c r="N74" s="1"/>
      <c r="O74" s="1"/>
      <c r="P74" s="1"/>
      <c r="Q74" s="1"/>
      <c r="R74" s="1"/>
      <c r="S74" s="1"/>
      <c r="T74" s="1"/>
      <c r="U74" s="1"/>
      <c r="V74" s="1"/>
      <c r="W74" s="1" t="s">
        <v>96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 t="s">
        <v>96</v>
      </c>
      <c r="AL74" s="1"/>
      <c r="AM74" s="1"/>
      <c r="AN74" s="1"/>
    </row>
    <row r="75" spans="1:40" x14ac:dyDescent="0.3">
      <c r="A75" s="82" t="s">
        <v>234</v>
      </c>
      <c r="B75" s="80" t="s">
        <v>235</v>
      </c>
      <c r="C75" s="1"/>
      <c r="D75" s="1" t="s">
        <v>151</v>
      </c>
      <c r="E75" s="1" t="s">
        <v>232</v>
      </c>
      <c r="F75" s="1" t="s">
        <v>95</v>
      </c>
      <c r="G75" s="130"/>
      <c r="H75" s="1"/>
      <c r="I75" s="107"/>
      <c r="J75" s="107"/>
      <c r="K75" s="107">
        <v>1.22</v>
      </c>
      <c r="L75" s="147"/>
      <c r="M75" s="1"/>
      <c r="N75" s="1" t="s">
        <v>96</v>
      </c>
      <c r="O75" s="1" t="s">
        <v>96</v>
      </c>
      <c r="P75" s="1" t="s">
        <v>96</v>
      </c>
      <c r="Q75" s="1" t="s">
        <v>96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 t="s">
        <v>96</v>
      </c>
      <c r="AL75" s="1"/>
      <c r="AM75" s="1"/>
      <c r="AN75" s="1"/>
    </row>
    <row r="76" spans="1:40" x14ac:dyDescent="0.3">
      <c r="A76" s="190" t="s">
        <v>236</v>
      </c>
      <c r="B76" s="80" t="s">
        <v>237</v>
      </c>
      <c r="C76" s="1"/>
      <c r="D76" s="1" t="s">
        <v>146</v>
      </c>
      <c r="E76" s="1" t="s">
        <v>238</v>
      </c>
      <c r="F76" s="1" t="s">
        <v>95</v>
      </c>
      <c r="G76" s="139" t="s">
        <v>239</v>
      </c>
      <c r="H76" s="1"/>
      <c r="I76" s="107"/>
      <c r="J76" s="107"/>
      <c r="K76" s="107">
        <v>1.22</v>
      </c>
      <c r="L76" s="147"/>
      <c r="M76" s="1"/>
      <c r="N76" s="1" t="s">
        <v>96</v>
      </c>
      <c r="O76" s="1" t="s">
        <v>96</v>
      </c>
      <c r="P76" s="1" t="s">
        <v>96</v>
      </c>
      <c r="Q76" s="1"/>
      <c r="R76" s="1"/>
      <c r="S76" s="1"/>
      <c r="T76" s="1"/>
      <c r="U76" s="1"/>
      <c r="V76" s="1"/>
      <c r="W76" s="1" t="s">
        <v>96</v>
      </c>
      <c r="X76" s="1"/>
      <c r="Y76" s="1"/>
      <c r="Z76" s="1"/>
      <c r="AA76" s="1"/>
      <c r="AB76" s="1"/>
      <c r="AC76" s="1"/>
      <c r="AD76" s="1" t="s">
        <v>96</v>
      </c>
      <c r="AE76" s="1"/>
      <c r="AF76" s="1"/>
      <c r="AG76" s="1"/>
      <c r="AH76" s="1"/>
      <c r="AI76" s="1"/>
      <c r="AJ76" s="1"/>
      <c r="AK76" s="1" t="s">
        <v>96</v>
      </c>
      <c r="AL76" s="1"/>
      <c r="AM76" s="1"/>
      <c r="AN76" s="1"/>
    </row>
    <row r="77" spans="1:40" x14ac:dyDescent="0.3">
      <c r="A77" s="191"/>
      <c r="B77" s="80" t="s">
        <v>240</v>
      </c>
      <c r="C77" s="1"/>
      <c r="D77" s="1" t="s">
        <v>146</v>
      </c>
      <c r="E77" s="17" t="s">
        <v>241</v>
      </c>
      <c r="F77" s="1" t="s">
        <v>95</v>
      </c>
      <c r="G77" s="139" t="s">
        <v>233</v>
      </c>
      <c r="H77" s="1"/>
      <c r="I77" s="107"/>
      <c r="J77" s="107"/>
      <c r="K77" s="107">
        <v>1.22</v>
      </c>
      <c r="L77" s="147"/>
      <c r="M77" s="1"/>
      <c r="N77" s="1" t="s">
        <v>96</v>
      </c>
      <c r="O77" s="1" t="s">
        <v>96</v>
      </c>
      <c r="P77" s="1" t="s">
        <v>96</v>
      </c>
      <c r="Q77" s="1"/>
      <c r="R77" s="1"/>
      <c r="S77" s="1"/>
      <c r="T77" s="1"/>
      <c r="U77" s="1"/>
      <c r="V77" s="1"/>
      <c r="W77" s="1" t="s">
        <v>96</v>
      </c>
      <c r="X77" s="1"/>
      <c r="Y77" s="1"/>
      <c r="Z77" s="1"/>
      <c r="AA77" s="1"/>
      <c r="AB77" s="1"/>
      <c r="AC77" s="1"/>
      <c r="AD77" s="1" t="s">
        <v>96</v>
      </c>
      <c r="AE77" s="1"/>
      <c r="AF77" s="1"/>
      <c r="AG77" s="1"/>
      <c r="AH77" s="1"/>
      <c r="AI77" s="1"/>
      <c r="AJ77" s="1"/>
      <c r="AK77" s="1" t="s">
        <v>96</v>
      </c>
      <c r="AL77" s="1"/>
      <c r="AM77" s="1"/>
      <c r="AN77" s="1"/>
    </row>
    <row r="78" spans="1:40" ht="28.8" x14ac:dyDescent="0.3">
      <c r="A78" s="173" t="s">
        <v>242</v>
      </c>
      <c r="B78" s="80" t="s">
        <v>243</v>
      </c>
      <c r="C78" s="1"/>
      <c r="D78" s="1" t="s">
        <v>244</v>
      </c>
      <c r="E78" s="12" t="s">
        <v>245</v>
      </c>
      <c r="F78" s="1" t="s">
        <v>95</v>
      </c>
      <c r="G78" s="130"/>
      <c r="H78" s="1"/>
      <c r="I78" s="107"/>
      <c r="J78" s="107"/>
      <c r="K78" s="107">
        <v>1.22</v>
      </c>
      <c r="L78" s="147"/>
      <c r="M78" s="1"/>
      <c r="N78" s="1" t="s">
        <v>96</v>
      </c>
      <c r="O78" s="1" t="s">
        <v>96</v>
      </c>
      <c r="P78" s="1" t="s">
        <v>96</v>
      </c>
      <c r="Q78" s="1" t="s">
        <v>96</v>
      </c>
      <c r="R78" s="1"/>
      <c r="S78" s="1"/>
      <c r="T78" s="1"/>
      <c r="U78" s="1"/>
      <c r="V78" s="1"/>
      <c r="W78" s="1" t="s">
        <v>96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 t="s">
        <v>96</v>
      </c>
      <c r="AL78" s="1"/>
      <c r="AM78" s="1"/>
      <c r="AN78" s="1"/>
    </row>
    <row r="79" spans="1:40" ht="28.8" x14ac:dyDescent="0.3">
      <c r="A79" s="174"/>
      <c r="B79" s="80" t="s">
        <v>246</v>
      </c>
      <c r="C79" s="1"/>
      <c r="D79" s="1" t="s">
        <v>244</v>
      </c>
      <c r="E79" s="12" t="s">
        <v>245</v>
      </c>
      <c r="F79" s="1" t="s">
        <v>95</v>
      </c>
      <c r="G79" s="130"/>
      <c r="H79" s="1"/>
      <c r="I79" s="107"/>
      <c r="J79" s="107"/>
      <c r="K79" s="107">
        <v>1.22</v>
      </c>
      <c r="L79" s="147"/>
      <c r="M79" s="1"/>
      <c r="N79" s="1" t="s">
        <v>96</v>
      </c>
      <c r="O79" s="1" t="s">
        <v>96</v>
      </c>
      <c r="P79" s="1" t="s">
        <v>96</v>
      </c>
      <c r="Q79" s="1" t="s">
        <v>96</v>
      </c>
      <c r="R79" s="1"/>
      <c r="S79" s="1"/>
      <c r="T79" s="1"/>
      <c r="U79" s="1"/>
      <c r="V79" s="1"/>
      <c r="W79" s="1" t="s">
        <v>96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 t="s">
        <v>96</v>
      </c>
      <c r="AL79" s="1"/>
      <c r="AM79" s="1"/>
      <c r="AN79" s="1"/>
    </row>
    <row r="80" spans="1:40" ht="28.8" x14ac:dyDescent="0.3">
      <c r="A80" s="174"/>
      <c r="B80" s="80" t="s">
        <v>247</v>
      </c>
      <c r="C80" s="1"/>
      <c r="D80" s="1" t="s">
        <v>244</v>
      </c>
      <c r="E80" s="12" t="s">
        <v>245</v>
      </c>
      <c r="F80" s="1" t="s">
        <v>95</v>
      </c>
      <c r="G80" s="130"/>
      <c r="H80" s="1"/>
      <c r="I80" s="107"/>
      <c r="J80" s="107"/>
      <c r="K80" s="107">
        <v>1.22</v>
      </c>
      <c r="L80" s="147"/>
      <c r="M80" s="1"/>
      <c r="N80" s="1" t="s">
        <v>96</v>
      </c>
      <c r="O80" s="1" t="s">
        <v>96</v>
      </c>
      <c r="P80" s="1" t="s">
        <v>96</v>
      </c>
      <c r="Q80" s="1" t="s">
        <v>96</v>
      </c>
      <c r="R80" s="1"/>
      <c r="S80" s="1"/>
      <c r="T80" s="1"/>
      <c r="U80" s="1"/>
      <c r="V80" s="1"/>
      <c r="W80" s="1" t="s">
        <v>96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 t="s">
        <v>96</v>
      </c>
      <c r="AL80" s="1"/>
      <c r="AM80" s="1"/>
      <c r="AN80" s="1"/>
    </row>
    <row r="81" spans="1:40" ht="43.2" x14ac:dyDescent="0.3">
      <c r="A81" s="174"/>
      <c r="B81" s="80" t="s">
        <v>248</v>
      </c>
      <c r="C81" s="1"/>
      <c r="D81" s="1" t="s">
        <v>249</v>
      </c>
      <c r="E81" s="12" t="s">
        <v>250</v>
      </c>
      <c r="F81" s="1" t="s">
        <v>95</v>
      </c>
      <c r="G81" s="130"/>
      <c r="H81" s="1"/>
      <c r="I81" s="107"/>
      <c r="J81" s="107"/>
      <c r="K81" s="107">
        <v>1.22</v>
      </c>
      <c r="L81" s="147"/>
      <c r="M81" s="1"/>
      <c r="N81" s="1" t="s">
        <v>96</v>
      </c>
      <c r="O81" s="1" t="s">
        <v>96</v>
      </c>
      <c r="P81" s="1" t="s">
        <v>96</v>
      </c>
      <c r="Q81" s="1" t="s">
        <v>96</v>
      </c>
      <c r="R81" s="1"/>
      <c r="S81" s="1"/>
      <c r="T81" s="1"/>
      <c r="U81" s="1"/>
      <c r="V81" s="1"/>
      <c r="W81" s="1" t="s">
        <v>96</v>
      </c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 t="s">
        <v>96</v>
      </c>
      <c r="AL81" s="1"/>
      <c r="AM81" s="1"/>
      <c r="AN81" s="1"/>
    </row>
    <row r="82" spans="1:40" ht="43.2" x14ac:dyDescent="0.3">
      <c r="A82" s="174"/>
      <c r="B82" s="80" t="s">
        <v>251</v>
      </c>
      <c r="C82" s="1"/>
      <c r="D82" s="1" t="s">
        <v>249</v>
      </c>
      <c r="E82" s="12" t="s">
        <v>250</v>
      </c>
      <c r="F82" s="1" t="s">
        <v>95</v>
      </c>
      <c r="G82" s="130"/>
      <c r="H82" s="1"/>
      <c r="I82" s="107"/>
      <c r="J82" s="107"/>
      <c r="K82" s="107">
        <v>1.22</v>
      </c>
      <c r="L82" s="147"/>
      <c r="M82" s="1"/>
      <c r="N82" s="1" t="s">
        <v>96</v>
      </c>
      <c r="O82" s="1" t="s">
        <v>96</v>
      </c>
      <c r="P82" s="1" t="s">
        <v>96</v>
      </c>
      <c r="Q82" s="1" t="s">
        <v>96</v>
      </c>
      <c r="R82" s="1"/>
      <c r="S82" s="1"/>
      <c r="T82" s="1"/>
      <c r="U82" s="1"/>
      <c r="V82" s="1"/>
      <c r="W82" s="1" t="s">
        <v>96</v>
      </c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 t="s">
        <v>96</v>
      </c>
      <c r="AL82" s="1"/>
      <c r="AM82" s="1"/>
      <c r="AN82" s="1"/>
    </row>
    <row r="83" spans="1:40" ht="43.2" x14ac:dyDescent="0.3">
      <c r="A83" s="174"/>
      <c r="B83" s="80" t="s">
        <v>252</v>
      </c>
      <c r="C83" s="1"/>
      <c r="D83" s="1" t="s">
        <v>249</v>
      </c>
      <c r="E83" s="12" t="s">
        <v>250</v>
      </c>
      <c r="F83" s="1" t="s">
        <v>95</v>
      </c>
      <c r="G83" s="130"/>
      <c r="H83" s="1"/>
      <c r="I83" s="107"/>
      <c r="J83" s="107"/>
      <c r="K83" s="107">
        <v>1.22</v>
      </c>
      <c r="L83" s="147"/>
      <c r="M83" s="1"/>
      <c r="N83" s="1" t="s">
        <v>96</v>
      </c>
      <c r="O83" s="1" t="s">
        <v>96</v>
      </c>
      <c r="P83" s="1" t="s">
        <v>96</v>
      </c>
      <c r="Q83" s="1" t="s">
        <v>96</v>
      </c>
      <c r="R83" s="1"/>
      <c r="S83" s="1"/>
      <c r="T83" s="1"/>
      <c r="U83" s="1"/>
      <c r="V83" s="1"/>
      <c r="W83" s="1" t="s">
        <v>96</v>
      </c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 t="s">
        <v>96</v>
      </c>
      <c r="AL83" s="1"/>
      <c r="AM83" s="1"/>
      <c r="AN83" s="1"/>
    </row>
    <row r="84" spans="1:40" ht="43.2" x14ac:dyDescent="0.3">
      <c r="A84" s="174"/>
      <c r="B84" s="80" t="s">
        <v>253</v>
      </c>
      <c r="C84" s="1"/>
      <c r="D84" s="1" t="s">
        <v>249</v>
      </c>
      <c r="E84" s="12" t="s">
        <v>250</v>
      </c>
      <c r="F84" s="1" t="s">
        <v>95</v>
      </c>
      <c r="G84" s="130"/>
      <c r="H84" s="1"/>
      <c r="I84" s="107"/>
      <c r="J84" s="107"/>
      <c r="K84" s="107">
        <v>1.22</v>
      </c>
      <c r="L84" s="147"/>
      <c r="M84" s="1"/>
      <c r="N84" s="1" t="s">
        <v>96</v>
      </c>
      <c r="O84" s="1" t="s">
        <v>96</v>
      </c>
      <c r="P84" s="1" t="s">
        <v>96</v>
      </c>
      <c r="Q84" s="1" t="s">
        <v>96</v>
      </c>
      <c r="R84" s="1"/>
      <c r="S84" s="1"/>
      <c r="T84" s="1"/>
      <c r="U84" s="1"/>
      <c r="V84" s="1"/>
      <c r="W84" s="1" t="s">
        <v>96</v>
      </c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 t="s">
        <v>96</v>
      </c>
      <c r="AL84" s="1"/>
      <c r="AM84" s="1"/>
      <c r="AN84" s="1"/>
    </row>
    <row r="85" spans="1:40" ht="43.2" x14ac:dyDescent="0.3">
      <c r="A85" s="174"/>
      <c r="B85" s="80" t="s">
        <v>254</v>
      </c>
      <c r="C85" s="1"/>
      <c r="D85" s="1" t="s">
        <v>249</v>
      </c>
      <c r="E85" s="12" t="s">
        <v>250</v>
      </c>
      <c r="F85" s="1" t="s">
        <v>95</v>
      </c>
      <c r="G85" s="130"/>
      <c r="H85" s="1"/>
      <c r="I85" s="107"/>
      <c r="J85" s="107"/>
      <c r="K85" s="107">
        <v>1.22</v>
      </c>
      <c r="L85" s="147"/>
      <c r="M85" s="1"/>
      <c r="N85" s="1" t="s">
        <v>96</v>
      </c>
      <c r="O85" s="1" t="s">
        <v>96</v>
      </c>
      <c r="P85" s="1" t="s">
        <v>96</v>
      </c>
      <c r="Q85" s="1" t="s">
        <v>96</v>
      </c>
      <c r="R85" s="1"/>
      <c r="S85" s="1"/>
      <c r="T85" s="1"/>
      <c r="U85" s="1"/>
      <c r="V85" s="1"/>
      <c r="W85" s="1" t="s">
        <v>96</v>
      </c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 t="s">
        <v>96</v>
      </c>
      <c r="AL85" s="1"/>
      <c r="AM85" s="1"/>
      <c r="AN85" s="1"/>
    </row>
    <row r="86" spans="1:40" ht="43.2" x14ac:dyDescent="0.3">
      <c r="A86" s="174"/>
      <c r="B86" s="80" t="s">
        <v>255</v>
      </c>
      <c r="C86" s="1"/>
      <c r="D86" s="1" t="s">
        <v>249</v>
      </c>
      <c r="E86" s="12" t="s">
        <v>250</v>
      </c>
      <c r="F86" s="1" t="s">
        <v>95</v>
      </c>
      <c r="G86" s="130"/>
      <c r="H86" s="1"/>
      <c r="I86" s="107"/>
      <c r="J86" s="107"/>
      <c r="K86" s="107">
        <v>1.22</v>
      </c>
      <c r="L86" s="147"/>
      <c r="M86" s="1"/>
      <c r="N86" s="1" t="s">
        <v>96</v>
      </c>
      <c r="O86" s="1" t="s">
        <v>96</v>
      </c>
      <c r="P86" s="1" t="s">
        <v>96</v>
      </c>
      <c r="Q86" s="1" t="s">
        <v>96</v>
      </c>
      <c r="R86" s="1"/>
      <c r="S86" s="1"/>
      <c r="T86" s="1"/>
      <c r="U86" s="1"/>
      <c r="V86" s="1"/>
      <c r="W86" s="1" t="s">
        <v>96</v>
      </c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 t="s">
        <v>96</v>
      </c>
      <c r="AL86" s="1"/>
      <c r="AM86" s="1"/>
      <c r="AN86" s="1"/>
    </row>
    <row r="87" spans="1:40" ht="43.2" x14ac:dyDescent="0.3">
      <c r="A87" s="174"/>
      <c r="B87" s="80" t="s">
        <v>256</v>
      </c>
      <c r="C87" s="1"/>
      <c r="D87" s="1" t="s">
        <v>249</v>
      </c>
      <c r="E87" s="12" t="s">
        <v>250</v>
      </c>
      <c r="F87" s="1" t="s">
        <v>95</v>
      </c>
      <c r="G87" s="130"/>
      <c r="H87" s="1"/>
      <c r="I87" s="107"/>
      <c r="J87" s="107"/>
      <c r="K87" s="107">
        <v>1.22</v>
      </c>
      <c r="L87" s="147"/>
      <c r="M87" s="1"/>
      <c r="N87" s="1" t="s">
        <v>96</v>
      </c>
      <c r="O87" s="1" t="s">
        <v>96</v>
      </c>
      <c r="P87" s="1" t="s">
        <v>96</v>
      </c>
      <c r="Q87" s="1" t="s">
        <v>96</v>
      </c>
      <c r="R87" s="1"/>
      <c r="S87" s="1"/>
      <c r="T87" s="1"/>
      <c r="U87" s="1"/>
      <c r="V87" s="1"/>
      <c r="W87" s="1" t="s">
        <v>96</v>
      </c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 t="s">
        <v>96</v>
      </c>
      <c r="AL87" s="1"/>
      <c r="AM87" s="1"/>
      <c r="AN87" s="1"/>
    </row>
    <row r="88" spans="1:40" ht="43.2" x14ac:dyDescent="0.3">
      <c r="A88" s="174"/>
      <c r="B88" s="80" t="s">
        <v>257</v>
      </c>
      <c r="C88" s="1"/>
      <c r="D88" s="1" t="s">
        <v>249</v>
      </c>
      <c r="E88" s="12" t="s">
        <v>250</v>
      </c>
      <c r="F88" s="1" t="s">
        <v>95</v>
      </c>
      <c r="G88" s="130"/>
      <c r="H88" s="1"/>
      <c r="I88" s="107"/>
      <c r="J88" s="107"/>
      <c r="K88" s="107">
        <v>1.22</v>
      </c>
      <c r="L88" s="147"/>
      <c r="M88" s="1"/>
      <c r="N88" s="1" t="s">
        <v>96</v>
      </c>
      <c r="O88" s="1" t="s">
        <v>96</v>
      </c>
      <c r="P88" s="1" t="s">
        <v>96</v>
      </c>
      <c r="Q88" s="1" t="s">
        <v>96</v>
      </c>
      <c r="R88" s="1"/>
      <c r="S88" s="1"/>
      <c r="T88" s="1"/>
      <c r="U88" s="1"/>
      <c r="V88" s="1"/>
      <c r="W88" s="1" t="s">
        <v>96</v>
      </c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 t="s">
        <v>96</v>
      </c>
      <c r="AL88" s="1"/>
      <c r="AM88" s="1"/>
      <c r="AN88" s="1"/>
    </row>
    <row r="89" spans="1:40" ht="28.8" x14ac:dyDescent="0.3">
      <c r="A89" s="174"/>
      <c r="B89" s="124" t="s">
        <v>258</v>
      </c>
      <c r="C89" s="1"/>
      <c r="D89" s="1" t="s">
        <v>259</v>
      </c>
      <c r="E89" s="12" t="s">
        <v>260</v>
      </c>
      <c r="F89" s="1" t="s">
        <v>95</v>
      </c>
      <c r="G89" s="130"/>
      <c r="H89" s="1"/>
      <c r="I89" s="107"/>
      <c r="J89" s="107"/>
      <c r="K89" s="107">
        <v>1.22</v>
      </c>
      <c r="L89" s="147"/>
      <c r="M89" s="1"/>
      <c r="N89" s="1" t="s">
        <v>96</v>
      </c>
      <c r="O89" s="1" t="s">
        <v>96</v>
      </c>
      <c r="P89" s="1" t="s">
        <v>96</v>
      </c>
      <c r="Q89" s="1" t="s">
        <v>96</v>
      </c>
      <c r="R89" s="1"/>
      <c r="S89" s="1"/>
      <c r="T89" s="1"/>
      <c r="U89" s="1"/>
      <c r="V89" s="1"/>
      <c r="W89" s="1" t="s">
        <v>96</v>
      </c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 t="s">
        <v>96</v>
      </c>
      <c r="AL89" s="1"/>
      <c r="AM89" s="1"/>
      <c r="AN89" s="1"/>
    </row>
    <row r="90" spans="1:40" x14ac:dyDescent="0.3">
      <c r="A90" s="174"/>
      <c r="B90" s="80" t="s">
        <v>261</v>
      </c>
      <c r="C90" s="1"/>
      <c r="D90" s="1" t="s">
        <v>249</v>
      </c>
      <c r="E90" s="1" t="s">
        <v>262</v>
      </c>
      <c r="F90" s="1" t="s">
        <v>95</v>
      </c>
      <c r="G90" s="130"/>
      <c r="H90" s="1"/>
      <c r="I90" s="107"/>
      <c r="J90" s="107"/>
      <c r="K90" s="107">
        <v>1.22</v>
      </c>
      <c r="L90" s="147"/>
      <c r="M90" s="1"/>
      <c r="N90" s="1" t="s">
        <v>96</v>
      </c>
      <c r="O90" s="1" t="s">
        <v>96</v>
      </c>
      <c r="P90" s="1" t="s">
        <v>96</v>
      </c>
      <c r="Q90" s="1" t="s">
        <v>96</v>
      </c>
      <c r="R90" s="1"/>
      <c r="S90" s="1"/>
      <c r="T90" s="1"/>
      <c r="U90" s="1"/>
      <c r="V90" s="1"/>
      <c r="W90" s="1" t="s">
        <v>96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 t="s">
        <v>96</v>
      </c>
      <c r="AL90" s="1"/>
      <c r="AM90" s="1"/>
      <c r="AN90" s="1"/>
    </row>
    <row r="91" spans="1:40" ht="43.2" x14ac:dyDescent="0.3">
      <c r="A91" s="174"/>
      <c r="B91" s="80" t="s">
        <v>263</v>
      </c>
      <c r="C91" s="1"/>
      <c r="D91" s="1" t="s">
        <v>249</v>
      </c>
      <c r="E91" s="12" t="s">
        <v>250</v>
      </c>
      <c r="F91" s="1" t="s">
        <v>95</v>
      </c>
      <c r="G91" s="130"/>
      <c r="H91" s="1"/>
      <c r="I91" s="107"/>
      <c r="J91" s="107"/>
      <c r="K91" s="107">
        <v>1.22</v>
      </c>
      <c r="L91" s="147"/>
      <c r="M91" s="1"/>
      <c r="N91" s="1" t="s">
        <v>96</v>
      </c>
      <c r="O91" s="1" t="s">
        <v>96</v>
      </c>
      <c r="P91" s="1" t="s">
        <v>96</v>
      </c>
      <c r="Q91" s="1" t="s">
        <v>96</v>
      </c>
      <c r="R91" s="1"/>
      <c r="S91" s="1"/>
      <c r="T91" s="1"/>
      <c r="U91" s="1"/>
      <c r="V91" s="1"/>
      <c r="W91" s="1" t="s">
        <v>96</v>
      </c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 t="s">
        <v>96</v>
      </c>
      <c r="AL91" s="1"/>
      <c r="AM91" s="1"/>
      <c r="AN91" s="1"/>
    </row>
    <row r="92" spans="1:40" ht="28.8" x14ac:dyDescent="0.3">
      <c r="A92" s="174"/>
      <c r="B92" s="80" t="s">
        <v>264</v>
      </c>
      <c r="C92" s="1"/>
      <c r="D92" s="1" t="s">
        <v>265</v>
      </c>
      <c r="E92" s="12" t="s">
        <v>260</v>
      </c>
      <c r="F92" s="1" t="s">
        <v>95</v>
      </c>
      <c r="G92" s="130"/>
      <c r="H92" s="1"/>
      <c r="I92" s="107"/>
      <c r="J92" s="107"/>
      <c r="K92" s="107">
        <v>1.22</v>
      </c>
      <c r="L92" s="147"/>
      <c r="M92" s="1"/>
      <c r="N92" s="1" t="s">
        <v>96</v>
      </c>
      <c r="O92" s="1" t="s">
        <v>96</v>
      </c>
      <c r="P92" s="1" t="s">
        <v>96</v>
      </c>
      <c r="Q92" s="1" t="s">
        <v>96</v>
      </c>
      <c r="R92" s="1"/>
      <c r="S92" s="1"/>
      <c r="T92" s="1"/>
      <c r="U92" s="1"/>
      <c r="V92" s="1"/>
      <c r="W92" s="1" t="s">
        <v>96</v>
      </c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 t="s">
        <v>96</v>
      </c>
      <c r="AL92" s="1"/>
      <c r="AM92" s="1"/>
      <c r="AN92" s="1"/>
    </row>
    <row r="93" spans="1:40" ht="28.8" x14ac:dyDescent="0.3">
      <c r="A93" s="174"/>
      <c r="B93" s="80" t="s">
        <v>266</v>
      </c>
      <c r="C93" s="1"/>
      <c r="D93" s="1" t="s">
        <v>265</v>
      </c>
      <c r="E93" s="12" t="s">
        <v>260</v>
      </c>
      <c r="F93" s="1" t="s">
        <v>95</v>
      </c>
      <c r="G93" s="130"/>
      <c r="H93" s="1"/>
      <c r="I93" s="107"/>
      <c r="J93" s="107"/>
      <c r="K93" s="107">
        <v>1.22</v>
      </c>
      <c r="L93" s="147"/>
      <c r="M93" s="1"/>
      <c r="N93" s="1" t="s">
        <v>96</v>
      </c>
      <c r="O93" s="1" t="s">
        <v>96</v>
      </c>
      <c r="P93" s="1" t="s">
        <v>96</v>
      </c>
      <c r="Q93" s="1" t="s">
        <v>96</v>
      </c>
      <c r="R93" s="1"/>
      <c r="S93" s="1"/>
      <c r="T93" s="1"/>
      <c r="U93" s="1"/>
      <c r="V93" s="1"/>
      <c r="W93" s="1" t="s">
        <v>96</v>
      </c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 t="s">
        <v>96</v>
      </c>
      <c r="AL93" s="1"/>
      <c r="AM93" s="1"/>
      <c r="AN93" s="1"/>
    </row>
    <row r="94" spans="1:40" ht="28.8" x14ac:dyDescent="0.3">
      <c r="A94" s="174"/>
      <c r="B94" s="124" t="s">
        <v>267</v>
      </c>
      <c r="C94" s="1"/>
      <c r="D94" s="1" t="s">
        <v>265</v>
      </c>
      <c r="E94" s="12" t="s">
        <v>260</v>
      </c>
      <c r="F94" s="1" t="s">
        <v>95</v>
      </c>
      <c r="G94" s="130"/>
      <c r="H94" s="1"/>
      <c r="I94" s="107"/>
      <c r="J94" s="107"/>
      <c r="K94" s="107">
        <v>1.22</v>
      </c>
      <c r="L94" s="147"/>
      <c r="M94" s="1"/>
      <c r="N94" s="1" t="s">
        <v>96</v>
      </c>
      <c r="O94" s="1" t="s">
        <v>96</v>
      </c>
      <c r="P94" s="1" t="s">
        <v>96</v>
      </c>
      <c r="Q94" s="1" t="s">
        <v>96</v>
      </c>
      <c r="R94" s="1"/>
      <c r="S94" s="1"/>
      <c r="T94" s="1"/>
      <c r="U94" s="1"/>
      <c r="V94" s="1"/>
      <c r="W94" s="1" t="s">
        <v>96</v>
      </c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 t="s">
        <v>96</v>
      </c>
      <c r="AL94" s="1"/>
      <c r="AM94" s="1"/>
      <c r="AN94" s="1"/>
    </row>
    <row r="95" spans="1:40" ht="28.8" x14ac:dyDescent="0.3">
      <c r="A95" s="174"/>
      <c r="B95" s="80" t="s">
        <v>268</v>
      </c>
      <c r="C95" s="1"/>
      <c r="D95" s="1" t="s">
        <v>265</v>
      </c>
      <c r="E95" s="12" t="s">
        <v>260</v>
      </c>
      <c r="F95" s="1" t="s">
        <v>95</v>
      </c>
      <c r="G95" s="130"/>
      <c r="H95" s="1"/>
      <c r="I95" s="107"/>
      <c r="J95" s="107"/>
      <c r="K95" s="107">
        <v>1.22</v>
      </c>
      <c r="L95" s="147"/>
      <c r="M95" s="1"/>
      <c r="N95" s="1" t="s">
        <v>96</v>
      </c>
      <c r="O95" s="1" t="s">
        <v>96</v>
      </c>
      <c r="P95" s="1" t="s">
        <v>96</v>
      </c>
      <c r="Q95" s="1" t="s">
        <v>96</v>
      </c>
      <c r="R95" s="1"/>
      <c r="S95" s="1"/>
      <c r="T95" s="1"/>
      <c r="U95" s="1"/>
      <c r="V95" s="1"/>
      <c r="W95" s="1" t="s">
        <v>96</v>
      </c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 t="s">
        <v>96</v>
      </c>
      <c r="AL95" s="1"/>
      <c r="AM95" s="1"/>
      <c r="AN95" s="1"/>
    </row>
    <row r="96" spans="1:40" x14ac:dyDescent="0.3">
      <c r="A96" s="174"/>
      <c r="B96" s="80" t="s">
        <v>269</v>
      </c>
      <c r="C96" s="1"/>
      <c r="D96" s="1" t="s">
        <v>270</v>
      </c>
      <c r="E96" s="1" t="s">
        <v>94</v>
      </c>
      <c r="F96" s="1" t="s">
        <v>95</v>
      </c>
      <c r="G96" s="130"/>
      <c r="H96" s="1"/>
      <c r="I96" s="107"/>
      <c r="J96" s="107"/>
      <c r="K96" s="107">
        <v>1.22</v>
      </c>
      <c r="L96" s="147"/>
      <c r="M96" s="1"/>
      <c r="N96" s="1" t="s">
        <v>96</v>
      </c>
      <c r="O96" s="1" t="s">
        <v>96</v>
      </c>
      <c r="P96" s="1" t="s">
        <v>96</v>
      </c>
      <c r="Q96" s="1" t="s">
        <v>96</v>
      </c>
      <c r="R96" s="1"/>
      <c r="S96" s="1"/>
      <c r="T96" s="1"/>
      <c r="U96" s="1"/>
      <c r="V96" s="1"/>
      <c r="W96" s="1" t="s">
        <v>96</v>
      </c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 t="s">
        <v>96</v>
      </c>
      <c r="AL96" s="1"/>
      <c r="AM96" s="1"/>
      <c r="AN96" s="1"/>
    </row>
    <row r="97" spans="1:40" x14ac:dyDescent="0.3">
      <c r="A97" s="175"/>
      <c r="B97" s="80" t="s">
        <v>271</v>
      </c>
      <c r="C97" s="1"/>
      <c r="D97" s="1" t="s">
        <v>272</v>
      </c>
      <c r="E97" s="1" t="s">
        <v>94</v>
      </c>
      <c r="F97" s="1" t="s">
        <v>95</v>
      </c>
      <c r="G97" s="130"/>
      <c r="H97" s="1"/>
      <c r="I97" s="107"/>
      <c r="J97" s="107"/>
      <c r="K97" s="107">
        <v>1.22</v>
      </c>
      <c r="L97" s="147"/>
      <c r="M97" s="1"/>
      <c r="N97" s="1" t="s">
        <v>96</v>
      </c>
      <c r="O97" s="1" t="s">
        <v>96</v>
      </c>
      <c r="P97" s="1" t="s">
        <v>96</v>
      </c>
      <c r="Q97" s="1" t="s">
        <v>96</v>
      </c>
      <c r="R97" s="1"/>
      <c r="S97" s="1"/>
      <c r="T97" s="1"/>
      <c r="U97" s="1"/>
      <c r="V97" s="1"/>
      <c r="W97" s="1" t="s">
        <v>96</v>
      </c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 t="s">
        <v>96</v>
      </c>
      <c r="AL97" s="1"/>
      <c r="AM97" s="1"/>
      <c r="AN97" s="1"/>
    </row>
    <row r="98" spans="1:40" ht="43.2" x14ac:dyDescent="0.3">
      <c r="A98" s="79" t="s">
        <v>273</v>
      </c>
      <c r="B98" s="80" t="s">
        <v>274</v>
      </c>
      <c r="C98" s="17"/>
      <c r="D98" s="12" t="s">
        <v>275</v>
      </c>
      <c r="E98" s="1" t="s">
        <v>276</v>
      </c>
      <c r="F98" s="1" t="s">
        <v>277</v>
      </c>
      <c r="G98" s="138" t="s">
        <v>278</v>
      </c>
      <c r="H98" s="1"/>
      <c r="I98" s="107"/>
      <c r="J98" s="107"/>
      <c r="K98" s="107">
        <v>1.24</v>
      </c>
      <c r="L98" s="14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 t="s">
        <v>96</v>
      </c>
      <c r="Y98" s="1" t="s">
        <v>96</v>
      </c>
      <c r="Z98" s="1" t="s">
        <v>96</v>
      </c>
      <c r="AA98" s="1" t="s">
        <v>96</v>
      </c>
      <c r="AB98" s="1"/>
      <c r="AC98" s="1" t="s">
        <v>96</v>
      </c>
      <c r="AD98" s="1" t="s">
        <v>96</v>
      </c>
      <c r="AE98" s="1" t="s">
        <v>96</v>
      </c>
      <c r="AF98" s="1" t="s">
        <v>96</v>
      </c>
      <c r="AG98" s="1" t="s">
        <v>96</v>
      </c>
      <c r="AH98" s="1"/>
      <c r="AI98" s="1"/>
      <c r="AJ98" s="1" t="s">
        <v>96</v>
      </c>
      <c r="AK98" s="1" t="s">
        <v>96</v>
      </c>
      <c r="AL98" s="1"/>
      <c r="AM98" s="1"/>
      <c r="AN98" s="1"/>
    </row>
  </sheetData>
  <autoFilter ref="A2:AN98" xr:uid="{9BF58EF1-8128-4590-A69C-17735F6D866A}"/>
  <mergeCells count="26">
    <mergeCell ref="G61:G62"/>
    <mergeCell ref="A3:A26"/>
    <mergeCell ref="A27:A33"/>
    <mergeCell ref="A37:A40"/>
    <mergeCell ref="A42:A62"/>
    <mergeCell ref="B3:B6"/>
    <mergeCell ref="B7:B10"/>
    <mergeCell ref="B21:B22"/>
    <mergeCell ref="B27:B29"/>
    <mergeCell ref="B11:B16"/>
    <mergeCell ref="B17:B20"/>
    <mergeCell ref="A34:A35"/>
    <mergeCell ref="B34:B35"/>
    <mergeCell ref="G42:G44"/>
    <mergeCell ref="A78:A97"/>
    <mergeCell ref="B45:B54"/>
    <mergeCell ref="A64:A66"/>
    <mergeCell ref="B30:B33"/>
    <mergeCell ref="D42:D44"/>
    <mergeCell ref="B37:B38"/>
    <mergeCell ref="B42:B44"/>
    <mergeCell ref="B61:B62"/>
    <mergeCell ref="B55:B56"/>
    <mergeCell ref="B57:B58"/>
    <mergeCell ref="A76:A77"/>
    <mergeCell ref="B67:B69"/>
  </mergeCells>
  <hyperlinks>
    <hyperlink ref="E62" r:id="rId1" xr:uid="{BE3C99E7-D2B8-48A2-9D37-ADD5267619C0}"/>
  </hyperlinks>
  <pageMargins left="0.7" right="0.7" top="0.75" bottom="0.75" header="0.3" footer="0.3"/>
  <pageSetup paperSize="9" orientation="portrait" vertic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1797-574F-46D5-B239-15D04CFEA895}">
  <dimension ref="A1:R122"/>
  <sheetViews>
    <sheetView zoomScale="115" zoomScaleNormal="115" workbookViewId="0">
      <selection activeCell="E21" sqref="E21"/>
    </sheetView>
  </sheetViews>
  <sheetFormatPr defaultColWidth="0" defaultRowHeight="14.4" zeroHeight="1" x14ac:dyDescent="0.3"/>
  <cols>
    <col min="1" max="1" width="7.44140625" customWidth="1"/>
    <col min="2" max="2" width="31.6640625" customWidth="1"/>
    <col min="3" max="3" width="15.109375" bestFit="1" customWidth="1"/>
    <col min="4" max="4" width="10.88671875" style="63" customWidth="1"/>
    <col min="5" max="5" width="9.109375" customWidth="1"/>
    <col min="6" max="6" width="31.6640625" customWidth="1"/>
    <col min="7" max="7" width="15.109375" customWidth="1"/>
    <col min="8" max="8" width="11.44140625" customWidth="1"/>
    <col min="9" max="9" width="10.5546875" customWidth="1"/>
    <col min="10" max="14" width="9.109375" hidden="1" customWidth="1"/>
    <col min="15" max="18" width="0" hidden="1" customWidth="1"/>
    <col min="19" max="16384" width="9.109375" hidden="1"/>
  </cols>
  <sheetData>
    <row r="1" spans="1:14" s="9" customFormat="1" ht="30" customHeight="1" x14ac:dyDescent="0.3">
      <c r="A1" s="22" t="s">
        <v>50</v>
      </c>
      <c r="B1" s="202" t="s">
        <v>279</v>
      </c>
      <c r="C1" s="202"/>
      <c r="D1" s="202"/>
      <c r="E1" s="202"/>
      <c r="F1" s="202"/>
      <c r="G1" s="202"/>
      <c r="H1" s="202"/>
      <c r="I1" s="23"/>
      <c r="J1" s="23"/>
    </row>
    <row r="2" spans="1:14" x14ac:dyDescent="0.3">
      <c r="A2" s="24"/>
      <c r="B2" s="203" t="s">
        <v>280</v>
      </c>
      <c r="C2" s="203"/>
      <c r="D2" s="203"/>
      <c r="E2" s="203"/>
      <c r="F2" s="203"/>
      <c r="G2" s="203"/>
      <c r="H2" s="203"/>
      <c r="I2" s="24"/>
      <c r="J2" s="24"/>
    </row>
    <row r="3" spans="1:14" x14ac:dyDescent="0.3">
      <c r="A3" s="24"/>
      <c r="B3" s="203" t="s">
        <v>281</v>
      </c>
      <c r="C3" s="203"/>
      <c r="D3" s="203"/>
      <c r="E3" s="203"/>
      <c r="F3" s="203"/>
      <c r="G3" s="203"/>
      <c r="H3" s="203"/>
      <c r="I3" s="24"/>
      <c r="J3" s="24"/>
    </row>
    <row r="4" spans="1:14" x14ac:dyDescent="0.3">
      <c r="A4" s="24"/>
      <c r="B4" s="24"/>
      <c r="C4" s="24"/>
      <c r="D4" s="25"/>
      <c r="E4" s="24"/>
      <c r="F4" s="24"/>
      <c r="G4" s="24"/>
      <c r="H4" s="24"/>
      <c r="I4" s="24"/>
      <c r="J4" s="24"/>
    </row>
    <row r="5" spans="1:14" x14ac:dyDescent="0.3">
      <c r="A5" s="24"/>
      <c r="B5" s="24"/>
      <c r="C5" s="24"/>
      <c r="D5" s="25"/>
      <c r="E5" s="24"/>
      <c r="F5" s="24"/>
      <c r="G5" s="24"/>
      <c r="H5" s="24"/>
      <c r="I5" s="24"/>
      <c r="J5" s="24"/>
    </row>
    <row r="6" spans="1:14" ht="15" thickBot="1" x14ac:dyDescent="0.35">
      <c r="A6" s="24"/>
      <c r="B6" s="204" t="s">
        <v>282</v>
      </c>
      <c r="C6" s="204"/>
      <c r="D6" s="204"/>
      <c r="E6" s="24"/>
      <c r="F6" s="204" t="s">
        <v>283</v>
      </c>
      <c r="G6" s="204"/>
      <c r="H6" s="204"/>
      <c r="I6" s="24"/>
      <c r="J6" s="24"/>
    </row>
    <row r="7" spans="1:14" ht="15" thickBot="1" x14ac:dyDescent="0.35">
      <c r="A7" s="24"/>
      <c r="B7" s="26" t="s">
        <v>284</v>
      </c>
      <c r="C7" s="27" t="s">
        <v>285</v>
      </c>
      <c r="D7" s="26"/>
      <c r="E7" s="24"/>
      <c r="F7" s="26" t="s">
        <v>284</v>
      </c>
      <c r="G7" s="27" t="s">
        <v>285</v>
      </c>
      <c r="H7" s="26"/>
      <c r="I7" s="24"/>
      <c r="J7" s="24"/>
      <c r="M7" s="65" t="s">
        <v>286</v>
      </c>
      <c r="N7" s="64" t="s">
        <v>285</v>
      </c>
    </row>
    <row r="8" spans="1:14" x14ac:dyDescent="0.3">
      <c r="A8" s="24"/>
      <c r="B8" s="28" t="s">
        <v>287</v>
      </c>
      <c r="C8" s="29">
        <v>100</v>
      </c>
      <c r="D8" s="30" t="s">
        <v>288</v>
      </c>
      <c r="E8" s="24"/>
      <c r="F8" s="28" t="s">
        <v>289</v>
      </c>
      <c r="G8" s="29">
        <v>20000</v>
      </c>
      <c r="H8" s="30" t="s">
        <v>45</v>
      </c>
      <c r="I8" s="24"/>
      <c r="J8" s="24"/>
    </row>
    <row r="9" spans="1:14" x14ac:dyDescent="0.3">
      <c r="A9" s="24"/>
      <c r="B9" s="24" t="s">
        <v>290</v>
      </c>
      <c r="C9" s="29">
        <v>1000</v>
      </c>
      <c r="D9" s="25"/>
      <c r="E9" s="24"/>
      <c r="F9" s="24" t="s">
        <v>290</v>
      </c>
      <c r="G9" s="29">
        <v>1000</v>
      </c>
      <c r="H9" s="25"/>
      <c r="I9" s="24"/>
      <c r="J9" s="24"/>
    </row>
    <row r="10" spans="1:14" hidden="1" x14ac:dyDescent="0.3">
      <c r="A10" s="24"/>
      <c r="B10" s="31" t="s">
        <v>291</v>
      </c>
      <c r="C10" s="32">
        <v>0</v>
      </c>
      <c r="D10" s="33" t="s">
        <v>292</v>
      </c>
      <c r="E10" s="24"/>
      <c r="F10" s="31" t="s">
        <v>291</v>
      </c>
      <c r="G10" s="32">
        <v>0</v>
      </c>
      <c r="H10" s="33" t="s">
        <v>292</v>
      </c>
      <c r="I10" s="24"/>
      <c r="J10" s="24"/>
    </row>
    <row r="11" spans="1:14" x14ac:dyDescent="0.3">
      <c r="A11" s="24"/>
      <c r="B11" s="34" t="s">
        <v>293</v>
      </c>
      <c r="C11" s="35">
        <v>1000</v>
      </c>
      <c r="D11" s="26"/>
      <c r="E11" s="24"/>
      <c r="F11" s="34" t="s">
        <v>293</v>
      </c>
      <c r="G11" s="35">
        <v>1</v>
      </c>
      <c r="H11" s="26"/>
      <c r="I11" s="24"/>
      <c r="J11" s="24"/>
    </row>
    <row r="12" spans="1:14" x14ac:dyDescent="0.3">
      <c r="A12" s="36" t="s">
        <v>294</v>
      </c>
      <c r="B12" s="37" t="s">
        <v>295</v>
      </c>
      <c r="C12" s="38">
        <f>IF(C7=$M$7,C11/C9,C11/C9*C8)</f>
        <v>100</v>
      </c>
      <c r="D12" s="39"/>
      <c r="E12" s="36" t="s">
        <v>294</v>
      </c>
      <c r="F12" s="37" t="s">
        <v>296</v>
      </c>
      <c r="G12" s="38">
        <f>IF(G7=$M$7,G11/G9*1000,G11/G9*G8)</f>
        <v>20</v>
      </c>
      <c r="H12" s="39"/>
      <c r="I12" s="24"/>
      <c r="J12" s="24"/>
    </row>
    <row r="13" spans="1:14" x14ac:dyDescent="0.3">
      <c r="A13" s="24"/>
      <c r="B13" s="24"/>
      <c r="C13" s="24"/>
      <c r="D13" s="25"/>
      <c r="E13" s="24"/>
      <c r="F13" s="24"/>
      <c r="G13" s="24"/>
      <c r="H13" s="25"/>
      <c r="I13" s="24"/>
      <c r="J13" s="24"/>
    </row>
    <row r="14" spans="1:14" x14ac:dyDescent="0.3">
      <c r="A14" s="24"/>
      <c r="B14" s="24"/>
      <c r="C14" s="24"/>
      <c r="D14" s="25"/>
      <c r="E14" s="24"/>
      <c r="F14" s="24"/>
      <c r="G14" s="24"/>
      <c r="H14" s="25"/>
      <c r="I14" s="24"/>
      <c r="J14" s="24"/>
    </row>
    <row r="15" spans="1:14" x14ac:dyDescent="0.3">
      <c r="A15" s="24"/>
      <c r="B15" s="204" t="s">
        <v>297</v>
      </c>
      <c r="C15" s="204"/>
      <c r="D15" s="204"/>
      <c r="E15" s="24"/>
      <c r="F15" s="204" t="s">
        <v>298</v>
      </c>
      <c r="G15" s="204"/>
      <c r="H15" s="204"/>
      <c r="I15" s="24"/>
      <c r="J15" s="24"/>
    </row>
    <row r="16" spans="1:14" x14ac:dyDescent="0.3">
      <c r="A16" s="24"/>
      <c r="B16" s="26" t="s">
        <v>284</v>
      </c>
      <c r="C16" s="40" t="s">
        <v>285</v>
      </c>
      <c r="D16" s="33" t="s">
        <v>299</v>
      </c>
      <c r="E16" s="24"/>
      <c r="F16" s="26" t="s">
        <v>284</v>
      </c>
      <c r="G16" s="40" t="s">
        <v>285</v>
      </c>
      <c r="H16" s="33" t="s">
        <v>299</v>
      </c>
      <c r="I16" s="24"/>
      <c r="J16" s="24"/>
    </row>
    <row r="17" spans="1:10" x14ac:dyDescent="0.3">
      <c r="A17" s="24"/>
      <c r="B17" s="24" t="s">
        <v>290</v>
      </c>
      <c r="C17" s="29">
        <v>1</v>
      </c>
      <c r="D17" s="25"/>
      <c r="E17" s="24"/>
      <c r="F17" s="24" t="s">
        <v>290</v>
      </c>
      <c r="G17" s="29">
        <v>1</v>
      </c>
      <c r="H17" s="25"/>
      <c r="I17" s="24"/>
      <c r="J17" s="24"/>
    </row>
    <row r="18" spans="1:10" hidden="1" x14ac:dyDescent="0.3">
      <c r="A18" s="24"/>
      <c r="B18" s="31" t="s">
        <v>291</v>
      </c>
      <c r="C18" s="32">
        <v>0</v>
      </c>
      <c r="D18" s="41" t="s">
        <v>300</v>
      </c>
      <c r="E18" s="24"/>
      <c r="F18" s="31" t="s">
        <v>291</v>
      </c>
      <c r="G18" s="32">
        <v>0</v>
      </c>
      <c r="H18" s="41" t="s">
        <v>300</v>
      </c>
      <c r="I18" s="24"/>
      <c r="J18" s="24"/>
    </row>
    <row r="19" spans="1:10" x14ac:dyDescent="0.3">
      <c r="A19" s="36" t="s">
        <v>294</v>
      </c>
      <c r="B19" s="37" t="s">
        <v>301</v>
      </c>
      <c r="C19" s="38">
        <f>+C17</f>
        <v>1</v>
      </c>
      <c r="D19" s="39"/>
      <c r="E19" s="36" t="s">
        <v>294</v>
      </c>
      <c r="F19" s="37" t="s">
        <v>302</v>
      </c>
      <c r="G19" s="38">
        <f>+G17</f>
        <v>1</v>
      </c>
      <c r="H19" s="39"/>
      <c r="I19" s="24"/>
      <c r="J19" s="24"/>
    </row>
    <row r="20" spans="1:10" x14ac:dyDescent="0.3">
      <c r="A20" s="24"/>
      <c r="B20" s="24"/>
      <c r="C20" s="24"/>
      <c r="D20" s="25"/>
      <c r="E20" s="24"/>
      <c r="F20" s="24"/>
      <c r="G20" s="24"/>
      <c r="H20" s="25"/>
      <c r="I20" s="24"/>
      <c r="J20" s="24"/>
    </row>
    <row r="21" spans="1:10" x14ac:dyDescent="0.3">
      <c r="A21" s="24"/>
      <c r="B21" s="24"/>
      <c r="C21" s="24"/>
      <c r="D21" s="25"/>
      <c r="E21" s="24"/>
      <c r="F21" s="24"/>
      <c r="G21" s="24"/>
      <c r="H21" s="25"/>
      <c r="I21" s="24"/>
      <c r="J21" s="24"/>
    </row>
    <row r="22" spans="1:10" x14ac:dyDescent="0.3">
      <c r="A22" s="24"/>
      <c r="B22" s="24"/>
      <c r="C22" s="24"/>
      <c r="D22" s="25"/>
      <c r="E22" s="24"/>
      <c r="F22" s="24"/>
      <c r="G22" s="24"/>
      <c r="H22" s="25"/>
      <c r="I22" s="24"/>
      <c r="J22" s="24"/>
    </row>
    <row r="23" spans="1:10" ht="15" thickBot="1" x14ac:dyDescent="0.35">
      <c r="A23" s="24"/>
      <c r="B23" s="24"/>
      <c r="C23" s="24"/>
      <c r="D23" s="25"/>
      <c r="E23" s="24"/>
      <c r="F23" s="24"/>
      <c r="G23" s="24"/>
      <c r="H23" s="25"/>
      <c r="I23" s="24"/>
      <c r="J23" s="24"/>
    </row>
    <row r="24" spans="1:10" x14ac:dyDescent="0.3">
      <c r="A24" s="24"/>
      <c r="B24" s="206" t="s">
        <v>303</v>
      </c>
      <c r="C24" s="207"/>
      <c r="D24" s="207"/>
      <c r="E24" s="207"/>
      <c r="F24" s="207"/>
      <c r="G24" s="207"/>
      <c r="H24" s="208"/>
      <c r="I24" s="24"/>
      <c r="J24" s="24"/>
    </row>
    <row r="25" spans="1:10" ht="15" customHeight="1" x14ac:dyDescent="0.3">
      <c r="A25" s="24"/>
      <c r="B25" s="42"/>
      <c r="C25" s="24"/>
      <c r="D25" s="24"/>
      <c r="E25" s="43"/>
      <c r="F25" s="24"/>
      <c r="G25" s="24"/>
      <c r="H25" s="44"/>
      <c r="I25" s="24"/>
      <c r="J25" s="24"/>
    </row>
    <row r="26" spans="1:10" x14ac:dyDescent="0.3">
      <c r="A26" s="45"/>
      <c r="B26" s="205" t="s">
        <v>304</v>
      </c>
      <c r="C26" s="24"/>
      <c r="D26" s="24"/>
      <c r="E26" s="46" t="s">
        <v>305</v>
      </c>
      <c r="F26" s="47">
        <v>14.7</v>
      </c>
      <c r="G26" s="48" t="s">
        <v>288</v>
      </c>
      <c r="H26" s="44"/>
      <c r="I26" s="45"/>
      <c r="J26" s="24"/>
    </row>
    <row r="27" spans="1:10" x14ac:dyDescent="0.3">
      <c r="A27" s="45"/>
      <c r="B27" s="205"/>
      <c r="C27" s="24"/>
      <c r="D27" s="24"/>
      <c r="E27" s="46" t="s">
        <v>306</v>
      </c>
      <c r="F27" s="49">
        <f>+F26/C8</f>
        <v>0.14699999999999999</v>
      </c>
      <c r="G27" s="48" t="s">
        <v>288</v>
      </c>
      <c r="H27" s="44"/>
      <c r="I27" s="45"/>
      <c r="J27" s="24"/>
    </row>
    <row r="28" spans="1:10" x14ac:dyDescent="0.3">
      <c r="A28" s="45"/>
      <c r="B28" s="205"/>
      <c r="C28" s="24"/>
      <c r="D28" s="24"/>
      <c r="E28" s="46" t="s">
        <v>307</v>
      </c>
      <c r="F28" s="50">
        <f>MIN(POWER(2,16),IF(C7=$M$7,F27*C9*C8,F27*C9))</f>
        <v>147</v>
      </c>
      <c r="G28" s="51" t="str">
        <f>+IF(F28=POWER(2,16),"SCALE ERROR","")</f>
        <v/>
      </c>
      <c r="H28" s="44"/>
      <c r="I28" s="45"/>
      <c r="J28" s="24"/>
    </row>
    <row r="29" spans="1:10" x14ac:dyDescent="0.3">
      <c r="A29" s="45"/>
      <c r="B29" s="205"/>
      <c r="C29" s="24"/>
      <c r="D29" s="24"/>
      <c r="E29" s="46" t="s">
        <v>308</v>
      </c>
      <c r="F29" s="52">
        <f>+INT(F28)/C11</f>
        <v>0.14699999999999999</v>
      </c>
      <c r="G29" s="45"/>
      <c r="H29" s="44"/>
      <c r="I29" s="45"/>
      <c r="J29" s="24"/>
    </row>
    <row r="30" spans="1:10" x14ac:dyDescent="0.3">
      <c r="A30" s="45"/>
      <c r="B30" s="205"/>
      <c r="C30" s="24"/>
      <c r="D30" s="24"/>
      <c r="E30" s="53" t="s">
        <v>309</v>
      </c>
      <c r="F30" s="54">
        <f>+C12*F29</f>
        <v>14.7</v>
      </c>
      <c r="G30" s="48" t="s">
        <v>288</v>
      </c>
      <c r="H30" s="55"/>
      <c r="I30" s="45"/>
      <c r="J30" s="24"/>
    </row>
    <row r="31" spans="1:10" x14ac:dyDescent="0.3">
      <c r="A31" s="24"/>
      <c r="B31" s="42"/>
      <c r="C31" s="24"/>
      <c r="D31" s="25"/>
      <c r="E31" s="24"/>
      <c r="F31" s="24"/>
      <c r="G31" s="24"/>
      <c r="H31" s="56"/>
      <c r="I31" s="24"/>
      <c r="J31" s="24"/>
    </row>
    <row r="32" spans="1:10" x14ac:dyDescent="0.3">
      <c r="A32" s="24"/>
      <c r="B32" s="42"/>
      <c r="C32" s="24"/>
      <c r="D32" s="25"/>
      <c r="E32" s="24"/>
      <c r="F32" s="24"/>
      <c r="G32" s="24"/>
      <c r="H32" s="44"/>
      <c r="I32" s="24"/>
      <c r="J32" s="24"/>
    </row>
    <row r="33" spans="1:10" x14ac:dyDescent="0.3">
      <c r="A33" s="24"/>
      <c r="B33" s="205" t="s">
        <v>310</v>
      </c>
      <c r="C33" s="57"/>
      <c r="D33" s="57"/>
      <c r="E33" s="46" t="s">
        <v>311</v>
      </c>
      <c r="F33" s="47">
        <v>2160</v>
      </c>
      <c r="G33" s="48" t="s">
        <v>45</v>
      </c>
      <c r="H33" s="44"/>
      <c r="I33" s="24"/>
      <c r="J33" s="24"/>
    </row>
    <row r="34" spans="1:10" x14ac:dyDescent="0.3">
      <c r="A34" s="24"/>
      <c r="B34" s="205"/>
      <c r="C34" s="24"/>
      <c r="D34" s="25"/>
      <c r="E34" s="46" t="s">
        <v>306</v>
      </c>
      <c r="F34" s="49">
        <f>+F33/G8</f>
        <v>0.108</v>
      </c>
      <c r="G34" s="48" t="s">
        <v>312</v>
      </c>
      <c r="H34" s="44"/>
      <c r="I34" s="24"/>
      <c r="J34" s="24"/>
    </row>
    <row r="35" spans="1:10" x14ac:dyDescent="0.3">
      <c r="A35" s="24"/>
      <c r="B35" s="205"/>
      <c r="C35" s="24"/>
      <c r="D35" s="25"/>
      <c r="E35" s="46" t="s">
        <v>307</v>
      </c>
      <c r="F35" s="50">
        <f>MIN(POWER(2,16),IF(G7=$M$7,F34*G9*G8/1000,F34*G9))</f>
        <v>108</v>
      </c>
      <c r="G35" s="51" t="str">
        <f>+IF(F35=POWER(2,16),"SCALE ERROR","")</f>
        <v/>
      </c>
      <c r="H35" s="44"/>
      <c r="I35" s="24"/>
      <c r="J35" s="24"/>
    </row>
    <row r="36" spans="1:10" x14ac:dyDescent="0.3">
      <c r="A36" s="24"/>
      <c r="B36" s="205"/>
      <c r="C36" s="24"/>
      <c r="D36" s="25"/>
      <c r="E36" s="46" t="s">
        <v>308</v>
      </c>
      <c r="F36" s="52">
        <f>+INT(F35)/G11</f>
        <v>108</v>
      </c>
      <c r="G36" s="45"/>
      <c r="H36" s="44"/>
      <c r="I36" s="24"/>
      <c r="J36" s="24"/>
    </row>
    <row r="37" spans="1:10" x14ac:dyDescent="0.3">
      <c r="A37" s="24"/>
      <c r="B37" s="205"/>
      <c r="C37" s="24"/>
      <c r="D37" s="25"/>
      <c r="E37" s="53" t="s">
        <v>313</v>
      </c>
      <c r="F37" s="54">
        <f>+F36*G12</f>
        <v>2160</v>
      </c>
      <c r="G37" s="48" t="s">
        <v>45</v>
      </c>
      <c r="H37" s="55"/>
      <c r="I37" s="24"/>
      <c r="J37" s="24"/>
    </row>
    <row r="38" spans="1:10" x14ac:dyDescent="0.3">
      <c r="A38" s="24"/>
      <c r="B38" s="42"/>
      <c r="C38" s="24"/>
      <c r="D38" s="25"/>
      <c r="E38" s="45"/>
      <c r="G38" s="45"/>
      <c r="H38" s="44"/>
      <c r="I38" s="24"/>
      <c r="J38" s="24"/>
    </row>
    <row r="39" spans="1:10" x14ac:dyDescent="0.3">
      <c r="A39" s="24"/>
      <c r="B39" s="42"/>
      <c r="C39" s="24"/>
      <c r="D39" s="25"/>
      <c r="E39" s="24"/>
      <c r="F39" s="24"/>
      <c r="G39" s="24"/>
      <c r="H39" s="44"/>
      <c r="I39" s="24"/>
    </row>
    <row r="40" spans="1:10" x14ac:dyDescent="0.3">
      <c r="A40" s="24"/>
      <c r="B40" s="205" t="s">
        <v>314</v>
      </c>
      <c r="C40" s="24"/>
      <c r="D40" s="57"/>
      <c r="E40" s="46" t="s">
        <v>311</v>
      </c>
      <c r="F40" s="47">
        <f>+F33*F26</f>
        <v>31752</v>
      </c>
      <c r="G40" s="48" t="s">
        <v>315</v>
      </c>
      <c r="H40" s="44"/>
      <c r="I40" s="24"/>
    </row>
    <row r="41" spans="1:10" hidden="1" x14ac:dyDescent="0.3">
      <c r="A41" s="24"/>
      <c r="B41" s="205"/>
      <c r="C41" s="24"/>
      <c r="D41" s="25"/>
      <c r="E41" s="46"/>
      <c r="F41" s="49"/>
      <c r="G41" s="48"/>
      <c r="H41" s="44"/>
      <c r="I41" s="24"/>
    </row>
    <row r="42" spans="1:10" x14ac:dyDescent="0.3">
      <c r="A42" s="24"/>
      <c r="B42" s="205"/>
      <c r="C42" s="24"/>
      <c r="D42" s="25"/>
      <c r="E42" s="46" t="s">
        <v>307</v>
      </c>
      <c r="F42" s="50">
        <f>MIN(POWER(2,32),+F40)</f>
        <v>31752</v>
      </c>
      <c r="G42" s="58"/>
      <c r="H42" s="44"/>
      <c r="I42" s="24"/>
    </row>
    <row r="43" spans="1:10" hidden="1" x14ac:dyDescent="0.3">
      <c r="A43" s="24"/>
      <c r="B43" s="205"/>
      <c r="C43" s="24"/>
      <c r="D43" s="25"/>
      <c r="E43" s="46" t="s">
        <v>308</v>
      </c>
      <c r="F43" s="59">
        <f>+INT(F42)/1</f>
        <v>31752</v>
      </c>
      <c r="G43" s="45"/>
      <c r="H43" s="44"/>
      <c r="I43" s="24"/>
    </row>
    <row r="44" spans="1:10" x14ac:dyDescent="0.3">
      <c r="A44" s="24"/>
      <c r="B44" s="205"/>
      <c r="C44" s="24"/>
      <c r="D44" s="25"/>
      <c r="E44" s="53" t="s">
        <v>313</v>
      </c>
      <c r="F44" s="54">
        <f>+F43*G19</f>
        <v>31752</v>
      </c>
      <c r="G44" s="48" t="s">
        <v>312</v>
      </c>
      <c r="H44" s="55"/>
      <c r="I44" s="24"/>
    </row>
    <row r="45" spans="1:10" ht="15" thickBot="1" x14ac:dyDescent="0.35">
      <c r="A45" s="24"/>
      <c r="B45" s="60"/>
      <c r="C45" s="61"/>
      <c r="D45" s="61"/>
      <c r="E45" s="61"/>
      <c r="F45" s="61"/>
      <c r="G45" s="61"/>
      <c r="H45" s="62"/>
      <c r="I45" s="24"/>
    </row>
    <row r="46" spans="1:10" x14ac:dyDescent="0.3">
      <c r="A46" s="24"/>
      <c r="B46" s="24"/>
      <c r="C46" s="24"/>
      <c r="D46" s="24"/>
      <c r="E46" s="24"/>
      <c r="F46" s="24"/>
      <c r="G46" s="24"/>
      <c r="H46" s="24"/>
      <c r="I46" s="24"/>
    </row>
    <row r="47" spans="1:10" x14ac:dyDescent="0.3">
      <c r="A47" s="24"/>
      <c r="B47" s="24"/>
      <c r="C47" s="24"/>
      <c r="D47" s="24"/>
      <c r="E47" s="24"/>
      <c r="F47" s="24"/>
      <c r="G47" s="24"/>
      <c r="H47" s="24"/>
      <c r="I47" s="24"/>
    </row>
    <row r="48" spans="1:10" x14ac:dyDescent="0.3">
      <c r="A48" s="24"/>
      <c r="B48" s="201" t="s">
        <v>316</v>
      </c>
      <c r="C48" s="201"/>
      <c r="D48" s="201"/>
      <c r="E48" s="201"/>
      <c r="F48" s="201"/>
      <c r="G48" s="24"/>
      <c r="H48" s="24"/>
      <c r="I48" s="24"/>
    </row>
    <row r="49" spans="1:9" x14ac:dyDescent="0.3">
      <c r="A49" s="24"/>
      <c r="B49" s="201" t="s">
        <v>317</v>
      </c>
      <c r="C49" s="201"/>
      <c r="D49" s="201"/>
      <c r="E49" s="201"/>
      <c r="F49" s="201"/>
      <c r="G49" s="24"/>
      <c r="H49" s="24"/>
      <c r="I49" s="24"/>
    </row>
    <row r="50" spans="1:9" x14ac:dyDescent="0.3">
      <c r="A50" s="24"/>
      <c r="B50" s="201" t="s">
        <v>318</v>
      </c>
      <c r="C50" s="201"/>
      <c r="D50" s="201"/>
      <c r="E50" s="201"/>
      <c r="F50" s="201"/>
      <c r="G50" s="24"/>
      <c r="H50" s="24"/>
      <c r="I50" s="24"/>
    </row>
    <row r="51" spans="1:9" x14ac:dyDescent="0.3">
      <c r="A51" s="24"/>
      <c r="B51" s="24"/>
      <c r="C51" s="24"/>
      <c r="D51" s="24"/>
      <c r="E51" s="24"/>
      <c r="F51" s="24"/>
      <c r="G51" s="24"/>
      <c r="H51" s="24"/>
      <c r="I51" s="24"/>
    </row>
    <row r="52" spans="1:9" x14ac:dyDescent="0.3">
      <c r="H52" s="63"/>
    </row>
    <row r="53" spans="1:9" x14ac:dyDescent="0.3"/>
    <row r="54" spans="1:9" x14ac:dyDescent="0.3"/>
    <row r="55" spans="1:9" x14ac:dyDescent="0.3"/>
    <row r="56" spans="1:9" x14ac:dyDescent="0.3"/>
    <row r="57" spans="1:9" x14ac:dyDescent="0.3"/>
    <row r="58" spans="1:9" x14ac:dyDescent="0.3"/>
    <row r="59" spans="1:9" x14ac:dyDescent="0.3"/>
    <row r="60" spans="1:9" x14ac:dyDescent="0.3"/>
    <row r="61" spans="1:9" x14ac:dyDescent="0.3"/>
    <row r="62" spans="1:9" x14ac:dyDescent="0.3"/>
    <row r="63" spans="1:9" x14ac:dyDescent="0.3">
      <c r="D63"/>
    </row>
    <row r="64" spans="1:9" x14ac:dyDescent="0.3">
      <c r="D64"/>
    </row>
    <row r="65" spans="4:4" x14ac:dyDescent="0.3">
      <c r="D65"/>
    </row>
    <row r="66" spans="4:4" x14ac:dyDescent="0.3">
      <c r="D66"/>
    </row>
    <row r="67" spans="4:4" x14ac:dyDescent="0.3">
      <c r="D67"/>
    </row>
    <row r="68" spans="4:4" x14ac:dyDescent="0.3">
      <c r="D68"/>
    </row>
    <row r="69" spans="4:4" x14ac:dyDescent="0.3">
      <c r="D69"/>
    </row>
    <row r="70" spans="4:4" x14ac:dyDescent="0.3">
      <c r="D70"/>
    </row>
    <row r="71" spans="4:4" x14ac:dyDescent="0.3">
      <c r="D71"/>
    </row>
    <row r="72" spans="4:4" x14ac:dyDescent="0.3">
      <c r="D72"/>
    </row>
    <row r="73" spans="4:4" x14ac:dyDescent="0.3">
      <c r="D73"/>
    </row>
    <row r="74" spans="4:4" x14ac:dyDescent="0.3">
      <c r="D74"/>
    </row>
    <row r="75" spans="4:4" x14ac:dyDescent="0.3">
      <c r="D75"/>
    </row>
    <row r="76" spans="4:4" x14ac:dyDescent="0.3">
      <c r="D76"/>
    </row>
    <row r="77" spans="4:4" x14ac:dyDescent="0.3">
      <c r="D77"/>
    </row>
    <row r="78" spans="4:4" x14ac:dyDescent="0.3">
      <c r="D78"/>
    </row>
    <row r="79" spans="4:4" x14ac:dyDescent="0.3">
      <c r="D79"/>
    </row>
    <row r="80" spans="4:4" x14ac:dyDescent="0.3">
      <c r="D80"/>
    </row>
    <row r="81" spans="4:4" x14ac:dyDescent="0.3">
      <c r="D81"/>
    </row>
    <row r="82" spans="4:4" x14ac:dyDescent="0.3">
      <c r="D82"/>
    </row>
    <row r="83" spans="4:4" x14ac:dyDescent="0.3">
      <c r="D83"/>
    </row>
    <row r="84" spans="4:4" x14ac:dyDescent="0.3">
      <c r="D84"/>
    </row>
    <row r="85" spans="4:4" x14ac:dyDescent="0.3">
      <c r="D85"/>
    </row>
    <row r="86" spans="4:4" x14ac:dyDescent="0.3">
      <c r="D86"/>
    </row>
    <row r="87" spans="4:4" x14ac:dyDescent="0.3">
      <c r="D87"/>
    </row>
    <row r="88" spans="4:4" x14ac:dyDescent="0.3">
      <c r="D88"/>
    </row>
    <row r="89" spans="4:4" x14ac:dyDescent="0.3">
      <c r="D89"/>
    </row>
    <row r="90" spans="4:4" x14ac:dyDescent="0.3">
      <c r="D90"/>
    </row>
    <row r="91" spans="4:4" x14ac:dyDescent="0.3">
      <c r="D91"/>
    </row>
    <row r="92" spans="4:4" x14ac:dyDescent="0.3">
      <c r="D92"/>
    </row>
    <row r="93" spans="4:4" x14ac:dyDescent="0.3">
      <c r="D93"/>
    </row>
    <row r="94" spans="4:4" x14ac:dyDescent="0.3">
      <c r="D94"/>
    </row>
    <row r="95" spans="4:4" x14ac:dyDescent="0.3">
      <c r="D95"/>
    </row>
    <row r="96" spans="4:4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/>
    <row r="122" spans="4:4" x14ac:dyDescent="0.3"/>
  </sheetData>
  <mergeCells count="14">
    <mergeCell ref="B48:F48"/>
    <mergeCell ref="B49:F49"/>
    <mergeCell ref="B50:F50"/>
    <mergeCell ref="B1:H1"/>
    <mergeCell ref="B2:H2"/>
    <mergeCell ref="B6:D6"/>
    <mergeCell ref="F6:H6"/>
    <mergeCell ref="B15:D15"/>
    <mergeCell ref="F15:H15"/>
    <mergeCell ref="B26:B30"/>
    <mergeCell ref="B24:H24"/>
    <mergeCell ref="B3:H3"/>
    <mergeCell ref="B33:B37"/>
    <mergeCell ref="B40:B44"/>
  </mergeCells>
  <conditionalFormatting sqref="G28">
    <cfRule type="expression" dxfId="1" priority="2">
      <formula>IF(LEN(G28)&gt;0,TRUE,FALSE)</formula>
    </cfRule>
  </conditionalFormatting>
  <conditionalFormatting sqref="G35">
    <cfRule type="expression" dxfId="0" priority="1">
      <formula>IF(LEN(G35)&gt;0,TRUE,FALSE)</formula>
    </cfRule>
  </conditionalFormatting>
  <dataValidations count="1">
    <dataValidation type="list" allowBlank="1" showInputMessage="1" showErrorMessage="1" promptTitle="Primary Scale factor in use" prompt="Yes: In case of I and V values, the value is a primary value, based on the configured CT and VT ratios. I is in [A] and V is in [kV]_x000a__x000a_No: In case of I and V values, the value is a PU (per unit) value, where 1.0 corresponds to 1.0 x Nominal Value" sqref="C7 G7 C16 G16" xr:uid="{40CB502C-7A3F-4364-8EB4-B0FABE41C98B}">
      <formula1>$M$7:$N$7</formula1>
    </dataValidation>
  </dataValidations>
  <hyperlinks>
    <hyperlink ref="B48" r:id="rId1" xr:uid="{91DBD844-21F2-4F82-963A-54542FBB6863}"/>
    <hyperlink ref="B49" r:id="rId2" xr:uid="{D27B11A1-49B5-4440-81AC-F057DDCA67E7}"/>
    <hyperlink ref="B50" r:id="rId3" xr:uid="{1E578E24-20BF-445F-B1CB-5D5CB93BD082}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4DF8-0AC5-4B9F-84E2-D5D0CA44BB4B}">
  <dimension ref="B1:N28"/>
  <sheetViews>
    <sheetView zoomScaleNormal="100" workbookViewId="0">
      <selection activeCell="B6" sqref="B6"/>
    </sheetView>
  </sheetViews>
  <sheetFormatPr defaultRowHeight="14.4" x14ac:dyDescent="0.3"/>
  <cols>
    <col min="1" max="1" width="2.5546875" customWidth="1"/>
    <col min="2" max="2" width="10.6640625" customWidth="1"/>
    <col min="3" max="3" width="34.44140625" customWidth="1"/>
    <col min="6" max="6" width="9.33203125" customWidth="1"/>
    <col min="8" max="8" width="15.33203125" customWidth="1"/>
    <col min="11" max="11" width="16.88671875" customWidth="1"/>
    <col min="18" max="18" width="11.33203125" customWidth="1"/>
  </cols>
  <sheetData>
    <row r="1" spans="2:14" ht="32.4" customHeight="1" x14ac:dyDescent="0.3"/>
    <row r="3" spans="2:14" ht="22.2" x14ac:dyDescent="0.5">
      <c r="B3" s="78" t="s">
        <v>319</v>
      </c>
      <c r="C3" s="77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4" x14ac:dyDescent="0.3">
      <c r="B4" s="69" t="s">
        <v>320</v>
      </c>
      <c r="C4" s="69" t="s">
        <v>321</v>
      </c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14" x14ac:dyDescent="0.3">
      <c r="C5" s="69" t="s">
        <v>322</v>
      </c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4" x14ac:dyDescent="0.3">
      <c r="B6" s="66" t="s">
        <v>323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2:14" x14ac:dyDescent="0.3">
      <c r="B7" s="66" t="s">
        <v>324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2:14" x14ac:dyDescent="0.3">
      <c r="B8" s="66" t="s">
        <v>325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2:14" x14ac:dyDescent="0.3">
      <c r="B9" s="66" t="s">
        <v>326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2:14" x14ac:dyDescent="0.3">
      <c r="B10" s="66" t="s">
        <v>327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2:14" x14ac:dyDescent="0.3">
      <c r="B11" s="66" t="s">
        <v>328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4" x14ac:dyDescent="0.3">
      <c r="B12" s="76" t="s">
        <v>329</v>
      </c>
      <c r="C12" s="76"/>
      <c r="D12" s="69"/>
      <c r="E12" s="69"/>
      <c r="F12" s="69"/>
      <c r="G12" s="76" t="s">
        <v>330</v>
      </c>
      <c r="H12" s="75"/>
      <c r="I12" s="69"/>
      <c r="J12" s="69"/>
      <c r="K12" s="69"/>
      <c r="L12" s="69"/>
      <c r="M12" s="69"/>
    </row>
    <row r="13" spans="2:14" ht="16.2" customHeight="1" x14ac:dyDescent="0.3">
      <c r="B13" s="209" t="s">
        <v>331</v>
      </c>
      <c r="C13" s="209"/>
      <c r="D13" s="69"/>
      <c r="E13" s="69"/>
      <c r="F13" s="69"/>
      <c r="G13" s="220" t="s">
        <v>332</v>
      </c>
      <c r="H13" s="221"/>
      <c r="I13" s="221"/>
      <c r="J13" s="221"/>
      <c r="K13" s="221"/>
      <c r="L13" s="221"/>
      <c r="M13" s="222"/>
      <c r="N13" s="67"/>
    </row>
    <row r="14" spans="2:14" ht="46.2" customHeight="1" x14ac:dyDescent="0.3">
      <c r="B14" s="209"/>
      <c r="C14" s="209"/>
      <c r="D14" s="69"/>
      <c r="E14" s="69"/>
      <c r="F14" s="69"/>
      <c r="G14" s="216" t="s">
        <v>333</v>
      </c>
      <c r="H14" s="217"/>
      <c r="I14" s="211" t="s">
        <v>334</v>
      </c>
      <c r="J14" s="223"/>
      <c r="K14" s="223"/>
      <c r="L14" s="223"/>
      <c r="M14" s="224"/>
      <c r="N14" s="67"/>
    </row>
    <row r="15" spans="2:14" ht="51" customHeight="1" x14ac:dyDescent="0.3">
      <c r="B15" s="74" t="s">
        <v>335</v>
      </c>
      <c r="C15" s="72" t="s">
        <v>336</v>
      </c>
      <c r="D15" s="73"/>
      <c r="E15" s="73"/>
      <c r="F15" s="69"/>
      <c r="G15" s="214" t="s">
        <v>333</v>
      </c>
      <c r="H15" s="215"/>
      <c r="I15" s="211" t="s">
        <v>337</v>
      </c>
      <c r="J15" s="212"/>
      <c r="K15" s="212"/>
      <c r="L15" s="212"/>
      <c r="M15" s="213"/>
      <c r="N15" s="67"/>
    </row>
    <row r="16" spans="2:14" ht="34.200000000000003" customHeight="1" x14ac:dyDescent="0.3">
      <c r="B16" s="209" t="s">
        <v>338</v>
      </c>
      <c r="C16" s="210"/>
      <c r="D16" s="69"/>
      <c r="E16" s="69"/>
      <c r="F16" s="69"/>
      <c r="G16" s="220" t="s">
        <v>339</v>
      </c>
      <c r="H16" s="221"/>
      <c r="I16" s="221"/>
      <c r="J16" s="221"/>
      <c r="K16" s="221"/>
      <c r="L16" s="221"/>
      <c r="M16" s="222"/>
      <c r="N16" s="67"/>
    </row>
    <row r="17" spans="2:14" ht="49.95" customHeight="1" x14ac:dyDescent="0.3">
      <c r="B17" s="72" t="s">
        <v>335</v>
      </c>
      <c r="C17" s="72" t="s">
        <v>340</v>
      </c>
      <c r="D17" s="69"/>
      <c r="E17" s="69"/>
      <c r="F17" s="69"/>
      <c r="G17" s="218" t="s">
        <v>333</v>
      </c>
      <c r="H17" s="219"/>
      <c r="I17" s="211" t="s">
        <v>341</v>
      </c>
      <c r="J17" s="212"/>
      <c r="K17" s="212"/>
      <c r="L17" s="212"/>
      <c r="M17" s="213"/>
      <c r="N17" s="67"/>
    </row>
    <row r="18" spans="2:14" ht="49.95" customHeight="1" x14ac:dyDescent="0.3">
      <c r="B18" s="209" t="s">
        <v>342</v>
      </c>
      <c r="C18" s="210"/>
      <c r="D18" s="69"/>
      <c r="E18" s="69"/>
      <c r="F18" s="69"/>
      <c r="G18" s="218" t="s">
        <v>333</v>
      </c>
      <c r="H18" s="219"/>
      <c r="I18" s="211" t="s">
        <v>343</v>
      </c>
      <c r="J18" s="212"/>
      <c r="K18" s="212"/>
      <c r="L18" s="212"/>
      <c r="M18" s="213"/>
      <c r="N18" s="67"/>
    </row>
    <row r="19" spans="2:14" ht="34.200000000000003" customHeight="1" x14ac:dyDescent="0.3">
      <c r="B19" s="72" t="s">
        <v>335</v>
      </c>
      <c r="C19" s="72" t="s">
        <v>344</v>
      </c>
      <c r="D19" s="69"/>
      <c r="E19" s="69"/>
      <c r="F19" s="69"/>
      <c r="G19" s="220" t="s">
        <v>345</v>
      </c>
      <c r="H19" s="221"/>
      <c r="I19" s="221"/>
      <c r="J19" s="221"/>
      <c r="K19" s="221"/>
      <c r="L19" s="221"/>
      <c r="M19" s="222"/>
      <c r="N19" s="67"/>
    </row>
    <row r="20" spans="2:14" ht="47.4" customHeight="1" x14ac:dyDescent="0.3">
      <c r="D20" s="69"/>
      <c r="E20" s="69"/>
      <c r="F20" s="69"/>
      <c r="G20" s="218" t="s">
        <v>333</v>
      </c>
      <c r="H20" s="219"/>
      <c r="I20" s="211" t="s">
        <v>346</v>
      </c>
      <c r="J20" s="212"/>
      <c r="K20" s="212"/>
      <c r="L20" s="212"/>
      <c r="M20" s="213"/>
      <c r="N20" s="67"/>
    </row>
    <row r="21" spans="2:14" ht="31.95" customHeight="1" x14ac:dyDescent="0.3">
      <c r="B21" s="69"/>
      <c r="D21" s="69"/>
      <c r="E21" s="69"/>
      <c r="F21" s="69"/>
      <c r="G21" s="220" t="s">
        <v>347</v>
      </c>
      <c r="H21" s="221"/>
      <c r="I21" s="221"/>
      <c r="J21" s="221"/>
      <c r="K21" s="221"/>
      <c r="L21" s="221"/>
      <c r="M21" s="222"/>
      <c r="N21" s="67"/>
    </row>
    <row r="22" spans="2:14" ht="53.4" customHeight="1" x14ac:dyDescent="0.3">
      <c r="B22" s="71"/>
      <c r="D22" s="69"/>
      <c r="E22" s="69"/>
      <c r="F22" s="69"/>
      <c r="G22" s="218" t="s">
        <v>333</v>
      </c>
      <c r="H22" s="219"/>
      <c r="I22" s="211" t="s">
        <v>348</v>
      </c>
      <c r="J22" s="223"/>
      <c r="K22" s="223"/>
      <c r="L22" s="223"/>
      <c r="M22" s="224"/>
      <c r="N22" s="67"/>
    </row>
    <row r="23" spans="2:14" x14ac:dyDescent="0.3">
      <c r="B23" s="66"/>
      <c r="D23" s="69"/>
      <c r="E23" s="69"/>
      <c r="F23" s="70"/>
      <c r="G23" s="226" t="s">
        <v>349</v>
      </c>
      <c r="H23" s="227"/>
      <c r="I23" s="227"/>
      <c r="J23" s="227"/>
      <c r="K23" s="227"/>
      <c r="L23" s="227"/>
      <c r="M23" s="228"/>
      <c r="N23" s="67"/>
    </row>
    <row r="24" spans="2:14" ht="94.2" customHeight="1" x14ac:dyDescent="0.3">
      <c r="B24" s="66"/>
      <c r="D24" s="69"/>
      <c r="E24" s="69"/>
      <c r="F24" s="70"/>
      <c r="G24" s="225" t="s">
        <v>333</v>
      </c>
      <c r="H24" s="224"/>
      <c r="I24" s="211" t="s">
        <v>350</v>
      </c>
      <c r="J24" s="212"/>
      <c r="K24" s="212"/>
      <c r="L24" s="212"/>
      <c r="M24" s="213"/>
      <c r="N24" s="67"/>
    </row>
    <row r="25" spans="2:14" ht="92.4" customHeight="1" x14ac:dyDescent="0.3">
      <c r="B25" s="66"/>
      <c r="D25" s="69"/>
      <c r="E25" s="69"/>
      <c r="F25" s="69"/>
      <c r="G25" s="218" t="s">
        <v>333</v>
      </c>
      <c r="H25" s="219"/>
      <c r="I25" s="211" t="s">
        <v>351</v>
      </c>
      <c r="J25" s="223"/>
      <c r="K25" s="223"/>
      <c r="L25" s="223"/>
      <c r="M25" s="224"/>
      <c r="N25" s="67"/>
    </row>
    <row r="26" spans="2:14" x14ac:dyDescent="0.3">
      <c r="B26" s="66"/>
      <c r="D26" s="67"/>
      <c r="F26" s="68"/>
      <c r="G26" s="68"/>
      <c r="H26" s="68"/>
      <c r="N26" s="67"/>
    </row>
    <row r="27" spans="2:14" x14ac:dyDescent="0.3">
      <c r="B27" s="66"/>
    </row>
    <row r="28" spans="2:14" x14ac:dyDescent="0.3">
      <c r="B28" s="66"/>
    </row>
  </sheetData>
  <mergeCells count="24">
    <mergeCell ref="I20:M20"/>
    <mergeCell ref="G20:H20"/>
    <mergeCell ref="G18:H18"/>
    <mergeCell ref="I18:M18"/>
    <mergeCell ref="G23:M23"/>
    <mergeCell ref="G21:M21"/>
    <mergeCell ref="G19:M19"/>
    <mergeCell ref="I25:M25"/>
    <mergeCell ref="I24:M24"/>
    <mergeCell ref="G24:H24"/>
    <mergeCell ref="G25:H25"/>
    <mergeCell ref="G22:H22"/>
    <mergeCell ref="I22:M22"/>
    <mergeCell ref="B18:C18"/>
    <mergeCell ref="B16:C16"/>
    <mergeCell ref="I15:M15"/>
    <mergeCell ref="G15:H15"/>
    <mergeCell ref="B13:C14"/>
    <mergeCell ref="G14:H14"/>
    <mergeCell ref="I17:M17"/>
    <mergeCell ref="G17:H17"/>
    <mergeCell ref="G13:M13"/>
    <mergeCell ref="I14:M14"/>
    <mergeCell ref="G16:M1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7C34083CA1D41B23B614994C45093" ma:contentTypeVersion="13" ma:contentTypeDescription="Create a new document." ma:contentTypeScope="" ma:versionID="5f6c5e192f118742014b4aa1f6a3bfef">
  <xsd:schema xmlns:xsd="http://www.w3.org/2001/XMLSchema" xmlns:xs="http://www.w3.org/2001/XMLSchema" xmlns:p="http://schemas.microsoft.com/office/2006/metadata/properties" xmlns:ns2="1cdeb915-549f-4cc0-ab94-6c630002dd4e" xmlns:ns3="122af959-16d1-4e57-93dd-c17c5c5e8271" targetNamespace="http://schemas.microsoft.com/office/2006/metadata/properties" ma:root="true" ma:fieldsID="3135d5f020f4b3b6260dc663e2b48cf1" ns2:_="" ns3:_="">
    <xsd:import namespace="1cdeb915-549f-4cc0-ab94-6c630002dd4e"/>
    <xsd:import namespace="122af959-16d1-4e57-93dd-c17c5c5e82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eb915-549f-4cc0-ab94-6c630002dd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af959-16d1-4e57-93dd-c17c5c5e82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3e722c5-bebe-4801-a6ac-67aa35eba0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cdeb915-549f-4cc0-ab94-6c630002dd4e">
      <UserInfo>
        <DisplayName>Everyone</DisplayName>
        <AccountId>13</AccountId>
        <AccountType/>
      </UserInfo>
      <UserInfo>
        <DisplayName>Calogero Saeli</DisplayName>
        <AccountId>37</AccountId>
        <AccountType/>
      </UserInfo>
      <UserInfo>
        <DisplayName>Guillaume Delacour</DisplayName>
        <AccountId>38</AccountId>
        <AccountType/>
      </UserInfo>
      <UserInfo>
        <DisplayName>Tapio Santavuori</DisplayName>
        <AccountId>19</AccountId>
        <AccountType/>
      </UserInfo>
      <UserInfo>
        <DisplayName>Daniele Vigano</DisplayName>
        <AccountId>6</AccountId>
        <AccountType/>
      </UserInfo>
      <UserInfo>
        <DisplayName>David Rincon-Nunez</DisplayName>
        <AccountId>11</AccountId>
        <AccountType/>
      </UserInfo>
      <UserInfo>
        <DisplayName>Massimo Signori</DisplayName>
        <AccountId>39</AccountId>
        <AccountType/>
      </UserInfo>
      <UserInfo>
        <DisplayName>Razvan PITIC</DisplayName>
        <AccountId>40</AccountId>
        <AccountType/>
      </UserInfo>
      <UserInfo>
        <DisplayName>Global ELSP Operations Digital</DisplayName>
        <AccountId>41</AccountId>
        <AccountType/>
      </UserInfo>
      <UserInfo>
        <DisplayName>CN EL Operations Digital</DisplayName>
        <AccountId>42</AccountId>
        <AccountType/>
      </UserInfo>
      <UserInfo>
        <DisplayName>GSS Digital ELSP</DisplayName>
        <AccountId>43</AccountId>
        <AccountType/>
      </UserInfo>
      <UserInfo>
        <DisplayName>Giovanni Capua</DisplayName>
        <AccountId>147</AccountId>
        <AccountType/>
      </UserInfo>
      <UserInfo>
        <DisplayName>Giacomo Santini</DisplayName>
        <AccountId>34</AccountId>
        <AccountType/>
      </UserInfo>
      <UserInfo>
        <DisplayName>Kai Wildersinn</DisplayName>
        <AccountId>54</AccountId>
        <AccountType/>
      </UserInfo>
      <UserInfo>
        <DisplayName>Frederic Camelet</DisplayName>
        <AccountId>214</AccountId>
        <AccountType/>
      </UserInfo>
      <UserInfo>
        <DisplayName>Stefan Vogel</DisplayName>
        <AccountId>75</AccountId>
        <AccountType/>
      </UserInfo>
      <UserInfo>
        <DisplayName>Lena ZAHRON</DisplayName>
        <AccountId>252</AccountId>
        <AccountType/>
      </UserInfo>
      <UserInfo>
        <DisplayName>Blagovest Yankov</DisplayName>
        <AccountId>253</AccountId>
        <AccountType/>
      </UserInfo>
      <UserInfo>
        <DisplayName>MATTIA BERTULETTI</DisplayName>
        <AccountId>24</AccountId>
        <AccountType/>
      </UserInfo>
      <UserInfo>
        <DisplayName>Georges Ngongang</DisplayName>
        <AccountId>254</AccountId>
        <AccountType/>
      </UserInfo>
      <UserInfo>
        <DisplayName>Mose Crippa</DisplayName>
        <AccountId>27</AccountId>
        <AccountType/>
      </UserInfo>
    </SharedWithUsers>
    <lcf76f155ced4ddcb4097134ff3c332f xmlns="122af959-16d1-4e57-93dd-c17c5c5e827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768A2-2D6F-4BA3-8A55-9EDD9C05C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eb915-549f-4cc0-ab94-6c630002dd4e"/>
    <ds:schemaRef ds:uri="122af959-16d1-4e57-93dd-c17c5c5e8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957DF4-A309-46F9-BE0D-384DEF90EAF7}">
  <ds:schemaRefs>
    <ds:schemaRef ds:uri="http://schemas.microsoft.com/office/2006/metadata/properties"/>
    <ds:schemaRef ds:uri="http://schemas.microsoft.com/office/infopath/2007/PartnerControls"/>
    <ds:schemaRef ds:uri="1cdeb915-549f-4cc0-ab94-6c630002dd4e"/>
    <ds:schemaRef ds:uri="122af959-16d1-4e57-93dd-c17c5c5e8271"/>
  </ds:schemaRefs>
</ds:datastoreItem>
</file>

<file path=customXml/itemProps3.xml><?xml version="1.0" encoding="utf-8"?>
<ds:datastoreItem xmlns:ds="http://schemas.openxmlformats.org/officeDocument/2006/customXml" ds:itemID="{7527C5BD-2940-4F42-A5E4-87A8DC96A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Sheet</vt:lpstr>
      <vt:lpstr>ABB connectable devices</vt:lpstr>
      <vt:lpstr>REF615-620 Scaling calculator</vt:lpstr>
      <vt:lpstr>SWICOM configuration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Device and Data for B-IoT (020)</dc:title>
  <dc:subject/>
  <dc:creator>Emilio Locatelli</dc:creator>
  <cp:keywords/>
  <dc:description/>
  <cp:lastModifiedBy>Daniele Vigano</cp:lastModifiedBy>
  <cp:revision/>
  <dcterms:created xsi:type="dcterms:W3CDTF">2015-10-22T16:51:23Z</dcterms:created>
  <dcterms:modified xsi:type="dcterms:W3CDTF">2024-02-02T17:10:16Z</dcterms:modified>
  <cp:category/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0x0101000197C34083CA1D41B23B614994C45093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